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2090" activeTab="0"/>
  </bookViews>
  <sheets>
    <sheet name="Ajakava PT 8.-9.voor + finaalid" sheetId="1" r:id="rId1"/>
    <sheet name="Tabel_PT" sheetId="2" r:id="rId2"/>
    <sheet name="Tabel_PT_seinale" sheetId="3" r:id="rId3"/>
    <sheet name="A-finaal" sheetId="4" r:id="rId4"/>
    <sheet name="B-finaal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<sst xmlns="http://schemas.openxmlformats.org/spreadsheetml/2006/main" count="231" uniqueCount="83">
  <si>
    <t>Kell</t>
  </si>
  <si>
    <t>Võistkond</t>
  </si>
  <si>
    <t>Nr.</t>
  </si>
  <si>
    <t>SK Tapa</t>
  </si>
  <si>
    <t>Laupäev</t>
  </si>
  <si>
    <t>Pühapäev</t>
  </si>
  <si>
    <t>VÕISTKOND</t>
  </si>
  <si>
    <t>V – VAHE</t>
  </si>
  <si>
    <t>PUNKTE</t>
  </si>
  <si>
    <t>KOHT</t>
  </si>
  <si>
    <t>Tulemus</t>
  </si>
  <si>
    <t>-</t>
  </si>
  <si>
    <t>Reede</t>
  </si>
  <si>
    <t>Viljandi SK</t>
  </si>
  <si>
    <t>TÜ AK SK</t>
  </si>
  <si>
    <t>VILJANDI SK</t>
  </si>
  <si>
    <t>HC Kehra</t>
  </si>
  <si>
    <t>HC KEHRA</t>
  </si>
  <si>
    <t>SK TAPA</t>
  </si>
  <si>
    <t>AUTASUSTAMINE</t>
  </si>
  <si>
    <t>Sillamäe KPK</t>
  </si>
  <si>
    <t>SILLAMÄE KPK</t>
  </si>
  <si>
    <t>SK Reval-Sport</t>
  </si>
  <si>
    <t>2010 Eesti meistrivõistlused käsipallis</t>
  </si>
  <si>
    <t>1-5</t>
  </si>
  <si>
    <t>PT10</t>
  </si>
  <si>
    <t>PT7</t>
  </si>
  <si>
    <t>PT5</t>
  </si>
  <si>
    <t>PT2</t>
  </si>
  <si>
    <t>PT9</t>
  </si>
  <si>
    <t>PT6</t>
  </si>
  <si>
    <t>PT4</t>
  </si>
  <si>
    <t>PT1</t>
  </si>
  <si>
    <t>PT8</t>
  </si>
  <si>
    <t>PT3</t>
  </si>
  <si>
    <t>6-10</t>
  </si>
  <si>
    <t>PÕHITURNIIR</t>
  </si>
  <si>
    <t>A-finaal; B-finaal</t>
  </si>
  <si>
    <t>SK REVAL-SPORT</t>
  </si>
  <si>
    <t>2010 EESTI MEISTRIVÕISTLUSED KÄSIPALLIS</t>
  </si>
  <si>
    <t>Aruküla SK</t>
  </si>
  <si>
    <t>Põlva SK 2</t>
  </si>
  <si>
    <t>Põlva SK 1</t>
  </si>
  <si>
    <t>HC Tallas</t>
  </si>
  <si>
    <t>Noormehed B klass</t>
  </si>
  <si>
    <t>Viljandi Spordihoone</t>
  </si>
  <si>
    <t>19.02.-21.02.2010</t>
  </si>
  <si>
    <t>30.04.-02.05.2010</t>
  </si>
  <si>
    <t>30.aprill</t>
  </si>
  <si>
    <t>01.mai</t>
  </si>
  <si>
    <t>02.mai</t>
  </si>
  <si>
    <t>NOORMEHED B KLASS</t>
  </si>
  <si>
    <t>HC TALLAS</t>
  </si>
  <si>
    <t>PÕLVA SK 1</t>
  </si>
  <si>
    <t>PÕLVA SK 2</t>
  </si>
  <si>
    <t>ARUKÜLA SK</t>
  </si>
  <si>
    <t>PÕLVA</t>
  </si>
  <si>
    <t>VILJANDI</t>
  </si>
  <si>
    <t>Põhiturniir 8.-9.voor</t>
  </si>
  <si>
    <t>Paremusjärjestus</t>
  </si>
  <si>
    <t>1.</t>
  </si>
  <si>
    <t>2.</t>
  </si>
  <si>
    <t>3.</t>
  </si>
  <si>
    <t>4.</t>
  </si>
  <si>
    <t>5.</t>
  </si>
  <si>
    <t>6.</t>
  </si>
  <si>
    <t>7.</t>
  </si>
  <si>
    <t>8.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</si>
  <si>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</si>
  <si>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</si>
  <si>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</si>
  <si>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</si>
  <si>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</si>
  <si>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</si>
  <si>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</si>
  <si>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9.</t>
  </si>
  <si>
    <t>10.</t>
  </si>
  <si>
    <t>A-finaal</t>
  </si>
  <si>
    <t>Punkte
 A-finaal</t>
  </si>
  <si>
    <t>Punkte
Põhiturn.</t>
  </si>
  <si>
    <t>Punkte kokku</t>
  </si>
  <si>
    <t>01.05.-02.05.2010</t>
  </si>
  <si>
    <t>B-finaal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</si>
</sst>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10"/>
      <name val="Sylfaen"/>
      <family val="1"/>
    </font>
    <font>
      <b/>
      <sz val="18"/>
      <name val="Arial"/>
      <family val="2"/>
    </font>
    <font>
      <sz val="14"/>
      <name val="Book Antiqua"/>
      <family val="1"/>
    </font>
    <font>
      <sz val="10"/>
      <name val="Book Antiqua"/>
      <family val="1"/>
    </font>
    <font>
      <b/>
      <sz val="12"/>
      <color indexed="57"/>
      <name val="Arial"/>
      <family val="2"/>
    </font>
    <font>
      <b/>
      <sz val="12"/>
      <name val="Arial"/>
      <family val="2"/>
    </font>
    <font>
      <sz val="12"/>
      <color indexed="57"/>
      <name val="Arial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4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mbria"/>
      <family val="1"/>
    </font>
    <font>
      <sz val="9"/>
      <name val="Calibri"/>
      <family val="2"/>
    </font>
    <font>
      <b/>
      <sz val="12"/>
      <name val="Cambria"/>
      <family val="1"/>
    </font>
    <font>
      <b/>
      <sz val="10"/>
      <name val="Calibri"/>
      <family val="2"/>
    </font>
    <font>
      <b/>
      <sz val="12"/>
      <color indexed="11"/>
      <name val="Calibri"/>
      <family val="2"/>
    </font>
    <font>
      <sz val="12"/>
      <color indexed="11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FA7D00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i/>
      <sz val="10"/>
      <color rgb="FF7F7F7F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1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3" borderId="3" applyNumberFormat="0" applyAlignment="0" applyProtection="0"/>
    <xf numFmtId="0" fontId="2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0" fillId="24" borderId="5" applyNumberFormat="0" applyFont="0" applyAlignment="0" applyProtection="0"/>
    <xf numFmtId="0" fontId="6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0" borderId="9" applyNumberFormat="0" applyAlignment="0" applyProtection="0"/>
  </cellStyleXfs>
  <cellXfs count="264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46" fillId="0" borderId="0" xfId="0" applyFont="1" applyAlignment="1">
      <alignment horizontal="left"/>
    </xf>
    <xf numFmtId="0" fontId="15" fillId="0" borderId="0" xfId="0" applyFont="1" applyAlignment="1">
      <alignment/>
    </xf>
    <xf numFmtId="49" fontId="15" fillId="0" borderId="0" xfId="0" applyNumberFormat="1" applyFont="1" applyFill="1" applyAlignment="1">
      <alignment horizontal="right"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20" fontId="15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20" fontId="15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15" fillId="0" borderId="19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 indent="1"/>
    </xf>
    <xf numFmtId="0" fontId="47" fillId="0" borderId="0" xfId="0" applyFont="1" applyAlignment="1">
      <alignment/>
    </xf>
    <xf numFmtId="20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left" wrapText="1" indent="1"/>
    </xf>
    <xf numFmtId="0" fontId="15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46" fillId="0" borderId="28" xfId="0" applyFont="1" applyBorder="1" applyAlignment="1">
      <alignment horizontal="left"/>
    </xf>
    <xf numFmtId="0" fontId="14" fillId="0" borderId="28" xfId="0" applyFont="1" applyBorder="1" applyAlignment="1">
      <alignment/>
    </xf>
    <xf numFmtId="49" fontId="46" fillId="0" borderId="28" xfId="0" applyNumberFormat="1" applyFont="1" applyBorder="1" applyAlignment="1">
      <alignment horizontal="left"/>
    </xf>
    <xf numFmtId="0" fontId="47" fillId="0" borderId="0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20" fontId="15" fillId="0" borderId="29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" fontId="15" fillId="0" borderId="30" xfId="0" applyNumberFormat="1" applyFont="1" applyBorder="1" applyAlignment="1" quotePrefix="1">
      <alignment horizontal="center"/>
    </xf>
    <xf numFmtId="0" fontId="15" fillId="0" borderId="30" xfId="0" applyFont="1" applyBorder="1" applyAlignment="1">
      <alignment horizontal="left" wrapText="1" indent="1"/>
    </xf>
    <xf numFmtId="0" fontId="15" fillId="0" borderId="31" xfId="0" applyFont="1" applyBorder="1" applyAlignment="1">
      <alignment horizontal="left" wrapText="1" indent="1"/>
    </xf>
    <xf numFmtId="0" fontId="15" fillId="0" borderId="17" xfId="0" applyFont="1" applyBorder="1" applyAlignment="1" quotePrefix="1">
      <alignment horizontal="center"/>
    </xf>
    <xf numFmtId="0" fontId="15" fillId="0" borderId="23" xfId="0" applyFont="1" applyBorder="1" applyAlignment="1" quotePrefix="1">
      <alignment horizontal="center"/>
    </xf>
    <xf numFmtId="20" fontId="46" fillId="0" borderId="0" xfId="0" applyNumberFormat="1" applyFont="1" applyAlignment="1">
      <alignment horizontal="center"/>
    </xf>
    <xf numFmtId="49" fontId="48" fillId="0" borderId="0" xfId="0" applyNumberFormat="1" applyFont="1" applyFill="1" applyAlignment="1">
      <alignment horizontal="right"/>
    </xf>
    <xf numFmtId="49" fontId="48" fillId="0" borderId="0" xfId="0" applyNumberFormat="1" applyFont="1" applyFill="1" applyAlignment="1">
      <alignment horizontal="left"/>
    </xf>
    <xf numFmtId="0" fontId="15" fillId="0" borderId="17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wrapText="1" indent="1"/>
    </xf>
    <xf numFmtId="0" fontId="49" fillId="0" borderId="0" xfId="0" applyFont="1" applyAlignment="1">
      <alignment/>
    </xf>
    <xf numFmtId="0" fontId="15" fillId="0" borderId="30" xfId="0" applyFont="1" applyFill="1" applyBorder="1" applyAlignment="1">
      <alignment horizontal="left" wrapText="1" indent="1"/>
    </xf>
    <xf numFmtId="0" fontId="15" fillId="0" borderId="31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 indent="1"/>
    </xf>
    <xf numFmtId="49" fontId="15" fillId="0" borderId="0" xfId="0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left" wrapText="1" indent="1"/>
    </xf>
    <xf numFmtId="0" fontId="15" fillId="0" borderId="23" xfId="0" applyFont="1" applyFill="1" applyBorder="1" applyAlignment="1">
      <alignment horizontal="left" wrapText="1" indent="1"/>
    </xf>
    <xf numFmtId="0" fontId="15" fillId="0" borderId="32" xfId="0" applyFont="1" applyBorder="1" applyAlignment="1">
      <alignment horizontal="left" wrapText="1" indent="1"/>
    </xf>
    <xf numFmtId="0" fontId="15" fillId="0" borderId="33" xfId="0" applyFont="1" applyBorder="1" applyAlignment="1">
      <alignment horizontal="left" wrapText="1" indent="1"/>
    </xf>
    <xf numFmtId="0" fontId="15" fillId="0" borderId="33" xfId="0" applyFont="1" applyFill="1" applyBorder="1" applyAlignment="1">
      <alignment horizontal="left" wrapText="1" indent="1"/>
    </xf>
    <xf numFmtId="0" fontId="15" fillId="0" borderId="34" xfId="0" applyFont="1" applyBorder="1" applyAlignment="1">
      <alignment horizontal="left" wrapText="1" indent="1"/>
    </xf>
    <xf numFmtId="49" fontId="48" fillId="0" borderId="0" xfId="0" applyNumberFormat="1" applyFont="1" applyAlignment="1">
      <alignment horizontal="right"/>
    </xf>
    <xf numFmtId="20" fontId="15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left" wrapText="1" indent="1"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0" fontId="0" fillId="0" borderId="0" xfId="47">
      <alignment/>
      <protection/>
    </xf>
    <xf numFmtId="0" fontId="11" fillId="0" borderId="0" xfId="47" applyFont="1" applyAlignment="1">
      <alignment/>
      <protection/>
    </xf>
    <xf numFmtId="0" fontId="9" fillId="0" borderId="0" xfId="47" applyFont="1" applyAlignment="1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>
      <alignment/>
      <protection/>
    </xf>
    <xf numFmtId="0" fontId="4" fillId="0" borderId="38" xfId="47" applyFont="1" applyBorder="1" applyAlignment="1" applyProtection="1">
      <alignment horizontal="center" vertical="center"/>
      <protection/>
    </xf>
    <xf numFmtId="0" fontId="5" fillId="0" borderId="39" xfId="47" applyFont="1" applyBorder="1" applyAlignment="1" applyProtection="1">
      <alignment horizontal="left" vertical="center" indent="1"/>
      <protection/>
    </xf>
    <xf numFmtId="0" fontId="5" fillId="0" borderId="40" xfId="47" applyFont="1" applyFill="1" applyBorder="1" applyAlignment="1" applyProtection="1">
      <alignment horizontal="center" vertical="center"/>
      <protection/>
    </xf>
    <xf numFmtId="0" fontId="5" fillId="0" borderId="41" xfId="47" applyFont="1" applyBorder="1" applyAlignment="1" applyProtection="1">
      <alignment horizontal="center" vertical="center"/>
      <protection/>
    </xf>
    <xf numFmtId="0" fontId="12" fillId="0" borderId="0" xfId="47" applyFont="1">
      <alignment/>
      <protection/>
    </xf>
    <xf numFmtId="1" fontId="4" fillId="0" borderId="0" xfId="47" applyNumberFormat="1" applyFont="1" applyFill="1" applyBorder="1" applyAlignment="1" applyProtection="1">
      <alignment horizontal="center"/>
      <protection locked="0"/>
    </xf>
    <xf numFmtId="0" fontId="4" fillId="0" borderId="0" xfId="47" applyFont="1" applyFill="1" applyBorder="1" applyAlignment="1" applyProtection="1">
      <alignment horizontal="center"/>
      <protection locked="0"/>
    </xf>
    <xf numFmtId="0" fontId="4" fillId="0" borderId="0" xfId="47" applyFont="1">
      <alignment/>
      <protection/>
    </xf>
    <xf numFmtId="0" fontId="46" fillId="0" borderId="42" xfId="0" applyFont="1" applyBorder="1" applyAlignment="1">
      <alignment horizontal="center"/>
    </xf>
    <xf numFmtId="0" fontId="17" fillId="0" borderId="0" xfId="47" applyFont="1" applyAlignment="1">
      <alignment/>
      <protection/>
    </xf>
    <xf numFmtId="0" fontId="9" fillId="0" borderId="0" xfId="47" applyFont="1">
      <alignment/>
      <protection/>
    </xf>
    <xf numFmtId="0" fontId="0" fillId="0" borderId="0" xfId="47" applyFont="1">
      <alignment/>
      <protection/>
    </xf>
    <xf numFmtId="172" fontId="18" fillId="0" borderId="0" xfId="47" applyNumberFormat="1" applyFont="1" applyAlignment="1">
      <alignment horizontal="right" indent="1"/>
      <protection/>
    </xf>
    <xf numFmtId="0" fontId="18" fillId="0" borderId="0" xfId="47" applyFont="1" applyAlignment="1">
      <alignment horizontal="left" indent="1"/>
      <protection/>
    </xf>
    <xf numFmtId="0" fontId="9" fillId="0" borderId="0" xfId="47" applyFont="1" applyAlignment="1">
      <alignment/>
      <protection/>
    </xf>
    <xf numFmtId="0" fontId="11" fillId="0" borderId="0" xfId="47" applyFont="1" applyAlignment="1">
      <alignment horizontal="right"/>
      <protection/>
    </xf>
    <xf numFmtId="0" fontId="11" fillId="0" borderId="0" xfId="47" applyFont="1">
      <alignment/>
      <protection/>
    </xf>
    <xf numFmtId="0" fontId="18" fillId="0" borderId="0" xfId="47" applyFont="1" applyAlignment="1">
      <alignment horizontal="right"/>
      <protection/>
    </xf>
    <xf numFmtId="0" fontId="19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0" fontId="4" fillId="0" borderId="43" xfId="47" applyFont="1" applyBorder="1" applyAlignment="1" applyProtection="1">
      <alignment horizontal="center" vertical="center"/>
      <protection/>
    </xf>
    <xf numFmtId="0" fontId="5" fillId="0" borderId="44" xfId="47" applyFont="1" applyBorder="1" applyAlignment="1" applyProtection="1">
      <alignment horizontal="left" vertical="center" indent="1"/>
      <protection/>
    </xf>
    <xf numFmtId="0" fontId="5" fillId="0" borderId="45" xfId="47" applyFont="1" applyFill="1" applyBorder="1" applyAlignment="1" applyProtection="1">
      <alignment horizontal="center" vertical="center"/>
      <protection/>
    </xf>
    <xf numFmtId="0" fontId="5" fillId="0" borderId="44" xfId="47" applyFont="1" applyBorder="1" applyAlignment="1" applyProtection="1">
      <alignment horizontal="center" vertical="center"/>
      <protection/>
    </xf>
    <xf numFmtId="0" fontId="5" fillId="0" borderId="46" xfId="47" applyFont="1" applyBorder="1" applyAlignment="1" applyProtection="1">
      <alignment horizontal="center" vertical="center"/>
      <protection/>
    </xf>
    <xf numFmtId="0" fontId="20" fillId="33" borderId="47" xfId="47" applyFont="1" applyFill="1" applyBorder="1" applyAlignment="1" applyProtection="1">
      <alignment horizontal="center"/>
      <protection/>
    </xf>
    <xf numFmtId="0" fontId="21" fillId="0" borderId="48" xfId="47" applyFont="1" applyFill="1" applyBorder="1" applyAlignment="1" applyProtection="1">
      <alignment horizontal="center"/>
      <protection locked="0"/>
    </xf>
    <xf numFmtId="0" fontId="21" fillId="0" borderId="47" xfId="47" applyFont="1" applyFill="1" applyBorder="1" applyAlignment="1" applyProtection="1">
      <alignment horizontal="center"/>
      <protection locked="0"/>
    </xf>
    <xf numFmtId="0" fontId="21" fillId="0" borderId="49" xfId="47" applyFont="1" applyBorder="1" applyProtection="1">
      <alignment/>
      <protection hidden="1"/>
    </xf>
    <xf numFmtId="0" fontId="21" fillId="0" borderId="48" xfId="47" applyFont="1" applyBorder="1" applyProtection="1">
      <alignment/>
      <protection hidden="1"/>
    </xf>
    <xf numFmtId="0" fontId="22" fillId="33" borderId="50" xfId="47" applyFont="1" applyFill="1" applyBorder="1" applyAlignment="1" applyProtection="1">
      <alignment horizontal="center"/>
      <protection/>
    </xf>
    <xf numFmtId="0" fontId="4" fillId="0" borderId="49" xfId="47" applyFont="1" applyFill="1" applyBorder="1" applyAlignment="1" applyProtection="1">
      <alignment horizontal="center"/>
      <protection locked="0"/>
    </xf>
    <xf numFmtId="0" fontId="4" fillId="0" borderId="50" xfId="47" applyFont="1" applyFill="1" applyBorder="1" applyAlignment="1" applyProtection="1">
      <alignment horizontal="center"/>
      <protection locked="0"/>
    </xf>
    <xf numFmtId="0" fontId="4" fillId="0" borderId="49" xfId="47" applyFont="1" applyBorder="1" applyProtection="1">
      <alignment/>
      <protection hidden="1"/>
    </xf>
    <xf numFmtId="0" fontId="4" fillId="0" borderId="51" xfId="47" applyFont="1" applyBorder="1" applyProtection="1">
      <alignment/>
      <protection hidden="1"/>
    </xf>
    <xf numFmtId="0" fontId="22" fillId="33" borderId="52" xfId="47" applyFont="1" applyFill="1" applyBorder="1" applyAlignment="1" applyProtection="1">
      <alignment horizontal="center"/>
      <protection/>
    </xf>
    <xf numFmtId="0" fontId="4" fillId="0" borderId="53" xfId="47" applyFont="1" applyFill="1" applyBorder="1" applyAlignment="1" applyProtection="1">
      <alignment horizontal="center"/>
      <protection locked="0"/>
    </xf>
    <xf numFmtId="0" fontId="4" fillId="0" borderId="52" xfId="47" applyFont="1" applyFill="1" applyBorder="1" applyAlignment="1" applyProtection="1">
      <alignment horizontal="center"/>
      <protection locked="0"/>
    </xf>
    <xf numFmtId="1" fontId="4" fillId="0" borderId="54" xfId="47" applyNumberFormat="1" applyFont="1" applyFill="1" applyBorder="1" applyAlignment="1" applyProtection="1">
      <alignment horizontal="center"/>
      <protection locked="0"/>
    </xf>
    <xf numFmtId="0" fontId="4" fillId="0" borderId="53" xfId="47" applyFont="1" applyBorder="1" applyProtection="1">
      <alignment/>
      <protection hidden="1"/>
    </xf>
    <xf numFmtId="0" fontId="4" fillId="0" borderId="55" xfId="47" applyFont="1" applyBorder="1" applyProtection="1">
      <alignment/>
      <protection hidden="1"/>
    </xf>
    <xf numFmtId="0" fontId="21" fillId="0" borderId="0" xfId="47" applyFont="1" applyFill="1" applyBorder="1" applyAlignment="1" applyProtection="1">
      <alignment horizontal="center"/>
      <protection locked="0"/>
    </xf>
    <xf numFmtId="0" fontId="20" fillId="33" borderId="56" xfId="47" applyFont="1" applyFill="1" applyBorder="1" applyAlignment="1" applyProtection="1">
      <alignment horizontal="center"/>
      <protection/>
    </xf>
    <xf numFmtId="0" fontId="21" fillId="0" borderId="50" xfId="47" applyFont="1" applyFill="1" applyBorder="1" applyAlignment="1" applyProtection="1">
      <alignment horizontal="center"/>
      <protection locked="0"/>
    </xf>
    <xf numFmtId="0" fontId="21" fillId="0" borderId="56" xfId="47" applyFont="1" applyFill="1" applyBorder="1" applyAlignment="1" applyProtection="1">
      <alignment horizontal="center"/>
      <protection locked="0"/>
    </xf>
    <xf numFmtId="0" fontId="4" fillId="0" borderId="54" xfId="47" applyFont="1" applyFill="1" applyBorder="1" applyAlignment="1" applyProtection="1">
      <alignment horizontal="center"/>
      <protection locked="0"/>
    </xf>
    <xf numFmtId="0" fontId="4" fillId="0" borderId="48" xfId="47" applyFont="1" applyFill="1" applyBorder="1" applyAlignment="1" applyProtection="1">
      <alignment horizontal="center"/>
      <protection locked="0"/>
    </xf>
    <xf numFmtId="0" fontId="4" fillId="0" borderId="55" xfId="47" applyFont="1" applyFill="1" applyBorder="1" applyAlignment="1" applyProtection="1">
      <alignment horizontal="center"/>
      <protection locked="0"/>
    </xf>
    <xf numFmtId="0" fontId="20" fillId="33" borderId="0" xfId="47" applyFont="1" applyFill="1" applyBorder="1" applyAlignment="1" applyProtection="1">
      <alignment horizontal="center"/>
      <protection/>
    </xf>
    <xf numFmtId="0" fontId="22" fillId="33" borderId="0" xfId="47" applyFont="1" applyFill="1" applyBorder="1" applyAlignment="1" applyProtection="1">
      <alignment horizontal="center"/>
      <protection/>
    </xf>
    <xf numFmtId="0" fontId="22" fillId="33" borderId="54" xfId="47" applyFont="1" applyFill="1" applyBorder="1" applyAlignment="1" applyProtection="1">
      <alignment horizontal="center"/>
      <protection/>
    </xf>
    <xf numFmtId="0" fontId="21" fillId="0" borderId="49" xfId="47" applyFont="1" applyFill="1" applyBorder="1" applyAlignment="1" applyProtection="1">
      <alignment horizontal="center"/>
      <protection locked="0"/>
    </xf>
    <xf numFmtId="0" fontId="4" fillId="0" borderId="57" xfId="47" applyFont="1" applyFill="1" applyBorder="1" applyAlignment="1" applyProtection="1">
      <alignment horizontal="center"/>
      <protection locked="0"/>
    </xf>
    <xf numFmtId="0" fontId="4" fillId="0" borderId="58" xfId="47" applyFont="1" applyFill="1" applyBorder="1" applyAlignment="1" applyProtection="1">
      <alignment horizontal="center"/>
      <protection locked="0"/>
    </xf>
    <xf numFmtId="0" fontId="22" fillId="33" borderId="59" xfId="47" applyFont="1" applyFill="1" applyBorder="1" applyAlignment="1" applyProtection="1">
      <alignment horizontal="center"/>
      <protection/>
    </xf>
    <xf numFmtId="0" fontId="4" fillId="0" borderId="58" xfId="47" applyFont="1" applyBorder="1" applyProtection="1">
      <alignment/>
      <protection hidden="1"/>
    </xf>
    <xf numFmtId="0" fontId="4" fillId="0" borderId="57" xfId="47" applyFont="1" applyBorder="1" applyProtection="1">
      <alignment/>
      <protection hidden="1"/>
    </xf>
    <xf numFmtId="0" fontId="16" fillId="0" borderId="0" xfId="47" applyFont="1" applyAlignment="1">
      <alignment horizontal="right"/>
      <protection/>
    </xf>
    <xf numFmtId="0" fontId="13" fillId="0" borderId="0" xfId="47" applyFont="1">
      <alignment/>
      <protection/>
    </xf>
    <xf numFmtId="0" fontId="14" fillId="0" borderId="0" xfId="47" applyFont="1">
      <alignment/>
      <protection/>
    </xf>
    <xf numFmtId="0" fontId="14" fillId="0" borderId="0" xfId="47" applyFont="1" applyFill="1" applyBorder="1">
      <alignment/>
      <protection/>
    </xf>
    <xf numFmtId="49" fontId="50" fillId="0" borderId="0" xfId="47" applyNumberFormat="1" applyFont="1" applyFill="1" applyAlignment="1">
      <alignment horizontal="left"/>
      <protection/>
    </xf>
    <xf numFmtId="0" fontId="15" fillId="0" borderId="0" xfId="0" applyFont="1" applyAlignment="1">
      <alignment horizontal="left" indent="1"/>
    </xf>
    <xf numFmtId="0" fontId="15" fillId="0" borderId="0" xfId="47" applyFont="1" applyAlignment="1">
      <alignment horizontal="right"/>
      <protection/>
    </xf>
    <xf numFmtId="0" fontId="15" fillId="0" borderId="0" xfId="47" applyFont="1">
      <alignment/>
      <protection/>
    </xf>
    <xf numFmtId="0" fontId="14" fillId="0" borderId="60" xfId="47" applyFont="1" applyBorder="1">
      <alignment/>
      <protection/>
    </xf>
    <xf numFmtId="0" fontId="24" fillId="0" borderId="61" xfId="47" applyFont="1" applyBorder="1" applyAlignment="1">
      <alignment horizontal="center"/>
      <protection/>
    </xf>
    <xf numFmtId="0" fontId="14" fillId="0" borderId="62" xfId="47" applyFont="1" applyFill="1" applyBorder="1">
      <alignment/>
      <protection/>
    </xf>
    <xf numFmtId="0" fontId="24" fillId="0" borderId="61" xfId="47" applyFont="1" applyFill="1" applyBorder="1" applyAlignment="1">
      <alignment horizontal="center"/>
      <protection/>
    </xf>
    <xf numFmtId="0" fontId="25" fillId="0" borderId="63" xfId="47" applyFont="1" applyBorder="1" applyAlignment="1">
      <alignment horizontal="center"/>
      <protection/>
    </xf>
    <xf numFmtId="0" fontId="14" fillId="0" borderId="64" xfId="47" applyFont="1" applyFill="1" applyBorder="1">
      <alignment/>
      <protection/>
    </xf>
    <xf numFmtId="0" fontId="25" fillId="0" borderId="65" xfId="47" applyFont="1" applyBorder="1" applyAlignment="1">
      <alignment horizontal="center"/>
      <protection/>
    </xf>
    <xf numFmtId="0" fontId="14" fillId="0" borderId="66" xfId="47" applyFont="1" applyFill="1" applyBorder="1">
      <alignment/>
      <protection/>
    </xf>
    <xf numFmtId="0" fontId="14" fillId="0" borderId="63" xfId="47" applyFont="1" applyBorder="1" applyAlignment="1">
      <alignment horizontal="right"/>
      <protection/>
    </xf>
    <xf numFmtId="0" fontId="14" fillId="0" borderId="67" xfId="47" applyFont="1" applyBorder="1" applyAlignment="1">
      <alignment horizontal="right"/>
      <protection/>
    </xf>
    <xf numFmtId="0" fontId="14" fillId="0" borderId="68" xfId="47" applyFont="1" applyFill="1" applyBorder="1">
      <alignment/>
      <protection/>
    </xf>
    <xf numFmtId="0" fontId="15" fillId="0" borderId="0" xfId="47" applyFont="1" applyAlignment="1">
      <alignment horizontal="left"/>
      <protection/>
    </xf>
    <xf numFmtId="0" fontId="15" fillId="0" borderId="0" xfId="47" applyFont="1" applyBorder="1" applyAlignment="1">
      <alignment horizontal="right"/>
      <protection/>
    </xf>
    <xf numFmtId="0" fontId="14" fillId="0" borderId="60" xfId="47" applyFont="1" applyFill="1" applyBorder="1">
      <alignment/>
      <protection/>
    </xf>
    <xf numFmtId="172" fontId="15" fillId="0" borderId="0" xfId="47" applyNumberFormat="1" applyFont="1" applyAlignment="1">
      <alignment horizontal="right"/>
      <protection/>
    </xf>
    <xf numFmtId="0" fontId="51" fillId="0" borderId="0" xfId="47" applyFont="1">
      <alignment/>
      <protection/>
    </xf>
    <xf numFmtId="0" fontId="14" fillId="0" borderId="0" xfId="47" applyFont="1">
      <alignment/>
      <protection/>
    </xf>
    <xf numFmtId="0" fontId="13" fillId="0" borderId="0" xfId="47" applyFont="1" applyAlignment="1">
      <alignment horizontal="right"/>
      <protection/>
    </xf>
    <xf numFmtId="0" fontId="13" fillId="0" borderId="0" xfId="47" applyFont="1">
      <alignment/>
      <protection/>
    </xf>
    <xf numFmtId="0" fontId="28" fillId="0" borderId="0" xfId="47" applyFont="1" applyAlignment="1">
      <alignment horizontal="left" indent="1"/>
      <protection/>
    </xf>
    <xf numFmtId="0" fontId="5" fillId="0" borderId="39" xfId="47" applyFont="1" applyFill="1" applyBorder="1" applyAlignment="1" applyProtection="1">
      <alignment horizontal="center" vertical="center"/>
      <protection/>
    </xf>
    <xf numFmtId="0" fontId="5" fillId="0" borderId="39" xfId="47" applyFont="1" applyBorder="1" applyAlignment="1" applyProtection="1">
      <alignment horizontal="center" vertical="center" wrapText="1"/>
      <protection/>
    </xf>
    <xf numFmtId="0" fontId="5" fillId="34" borderId="39" xfId="47" applyFont="1" applyFill="1" applyBorder="1" applyAlignment="1" applyProtection="1">
      <alignment horizontal="center" vertical="center" wrapText="1"/>
      <protection/>
    </xf>
    <xf numFmtId="0" fontId="52" fillId="35" borderId="69" xfId="47" applyFont="1" applyFill="1" applyBorder="1" applyAlignment="1" applyProtection="1">
      <alignment horizontal="center"/>
      <protection/>
    </xf>
    <xf numFmtId="0" fontId="46" fillId="0" borderId="70" xfId="47" applyFont="1" applyFill="1" applyBorder="1" applyAlignment="1" applyProtection="1">
      <alignment horizontal="center"/>
      <protection locked="0"/>
    </xf>
    <xf numFmtId="0" fontId="46" fillId="0" borderId="69" xfId="47" applyFont="1" applyFill="1" applyBorder="1" applyAlignment="1" applyProtection="1">
      <alignment horizontal="center"/>
      <protection locked="0"/>
    </xf>
    <xf numFmtId="0" fontId="26" fillId="0" borderId="71" xfId="47" applyFont="1" applyBorder="1" applyProtection="1">
      <alignment/>
      <protection hidden="1"/>
    </xf>
    <xf numFmtId="0" fontId="26" fillId="0" borderId="70" xfId="47" applyFont="1" applyBorder="1" applyProtection="1">
      <alignment/>
      <protection hidden="1"/>
    </xf>
    <xf numFmtId="0" fontId="53" fillId="35" borderId="72" xfId="47" applyFont="1" applyFill="1" applyBorder="1" applyAlignment="1" applyProtection="1">
      <alignment horizontal="center"/>
      <protection/>
    </xf>
    <xf numFmtId="0" fontId="15" fillId="0" borderId="71" xfId="47" applyFont="1" applyFill="1" applyBorder="1" applyAlignment="1" applyProtection="1">
      <alignment horizontal="center"/>
      <protection locked="0"/>
    </xf>
    <xf numFmtId="0" fontId="15" fillId="0" borderId="72" xfId="47" applyFont="1" applyFill="1" applyBorder="1" applyAlignment="1" applyProtection="1">
      <alignment horizontal="center"/>
      <protection locked="0"/>
    </xf>
    <xf numFmtId="0" fontId="5" fillId="0" borderId="71" xfId="47" applyFont="1" applyBorder="1" applyProtection="1">
      <alignment/>
      <protection hidden="1"/>
    </xf>
    <xf numFmtId="0" fontId="5" fillId="0" borderId="10" xfId="47" applyFont="1" applyBorder="1" applyProtection="1">
      <alignment/>
      <protection hidden="1"/>
    </xf>
    <xf numFmtId="0" fontId="53" fillId="35" borderId="73" xfId="47" applyFont="1" applyFill="1" applyBorder="1" applyAlignment="1" applyProtection="1">
      <alignment horizontal="center"/>
      <protection/>
    </xf>
    <xf numFmtId="0" fontId="15" fillId="0" borderId="74" xfId="47" applyFont="1" applyFill="1" applyBorder="1" applyAlignment="1" applyProtection="1">
      <alignment horizontal="center"/>
      <protection locked="0"/>
    </xf>
    <xf numFmtId="0" fontId="15" fillId="0" borderId="73" xfId="47" applyFont="1" applyFill="1" applyBorder="1" applyAlignment="1" applyProtection="1">
      <alignment horizontal="center"/>
      <protection locked="0"/>
    </xf>
    <xf numFmtId="0" fontId="5" fillId="0" borderId="74" xfId="47" applyFont="1" applyBorder="1" applyProtection="1">
      <alignment/>
      <protection hidden="1"/>
    </xf>
    <xf numFmtId="0" fontId="5" fillId="0" borderId="75" xfId="47" applyFont="1" applyBorder="1" applyProtection="1">
      <alignment/>
      <protection hidden="1"/>
    </xf>
    <xf numFmtId="0" fontId="46" fillId="0" borderId="76" xfId="47" applyFont="1" applyBorder="1" applyAlignment="1" applyProtection="1">
      <alignment horizontal="center" vertical="center"/>
      <protection hidden="1"/>
    </xf>
    <xf numFmtId="0" fontId="52" fillId="35" borderId="77" xfId="47" applyFont="1" applyFill="1" applyBorder="1" applyAlignment="1" applyProtection="1">
      <alignment horizontal="center"/>
      <protection/>
    </xf>
    <xf numFmtId="0" fontId="15" fillId="0" borderId="70" xfId="47" applyFont="1" applyBorder="1" applyAlignment="1" applyProtection="1">
      <alignment horizontal="center" vertical="center"/>
      <protection hidden="1"/>
    </xf>
    <xf numFmtId="0" fontId="15" fillId="0" borderId="75" xfId="47" applyFont="1" applyBorder="1" applyAlignment="1" applyProtection="1">
      <alignment horizontal="center" vertical="center"/>
      <protection hidden="1"/>
    </xf>
    <xf numFmtId="0" fontId="46" fillId="0" borderId="77" xfId="47" applyFont="1" applyBorder="1" applyAlignment="1" applyProtection="1">
      <alignment horizontal="center" vertical="center"/>
      <protection hidden="1"/>
    </xf>
    <xf numFmtId="0" fontId="15" fillId="0" borderId="72" xfId="47" applyFont="1" applyBorder="1" applyAlignment="1" applyProtection="1">
      <alignment horizontal="center" vertical="center"/>
      <protection hidden="1"/>
    </xf>
    <xf numFmtId="0" fontId="15" fillId="0" borderId="78" xfId="47" applyFont="1" applyBorder="1" applyAlignment="1" applyProtection="1">
      <alignment horizontal="center" vertical="center"/>
      <protection hidden="1"/>
    </xf>
    <xf numFmtId="0" fontId="15" fillId="0" borderId="79" xfId="47" applyFont="1" applyBorder="1" applyAlignment="1" applyProtection="1">
      <alignment horizontal="center" vertical="center"/>
      <protection hidden="1"/>
    </xf>
    <xf numFmtId="0" fontId="53" fillId="35" borderId="78" xfId="47" applyFont="1" applyFill="1" applyBorder="1" applyAlignment="1" applyProtection="1">
      <alignment horizontal="center"/>
      <protection/>
    </xf>
    <xf numFmtId="0" fontId="5" fillId="0" borderId="80" xfId="47" applyFont="1" applyBorder="1" applyProtection="1">
      <alignment/>
      <protection hidden="1"/>
    </xf>
    <xf numFmtId="0" fontId="5" fillId="0" borderId="79" xfId="47" applyFont="1" applyBorder="1" applyProtection="1">
      <alignment/>
      <protection hidden="1"/>
    </xf>
    <xf numFmtId="0" fontId="16" fillId="0" borderId="0" xfId="47" applyFont="1" applyAlignment="1">
      <alignment horizontal="right"/>
      <protection/>
    </xf>
    <xf numFmtId="0" fontId="27" fillId="0" borderId="0" xfId="47" applyFont="1" applyProtection="1">
      <alignment/>
      <protection hidden="1"/>
    </xf>
    <xf numFmtId="172" fontId="28" fillId="0" borderId="0" xfId="47" applyNumberFormat="1" applyFont="1" applyAlignment="1">
      <alignment horizontal="right"/>
      <protection/>
    </xf>
    <xf numFmtId="0" fontId="28" fillId="0" borderId="0" xfId="0" applyFont="1" applyAlignment="1">
      <alignment horizontal="left" indent="1"/>
    </xf>
    <xf numFmtId="0" fontId="4" fillId="0" borderId="81" xfId="47" applyFont="1" applyBorder="1" applyAlignment="1" applyProtection="1">
      <alignment horizontal="center" vertical="center"/>
      <protection/>
    </xf>
    <xf numFmtId="0" fontId="5" fillId="0" borderId="82" xfId="47" applyFont="1" applyBorder="1" applyAlignment="1" applyProtection="1">
      <alignment horizontal="left" vertical="center" indent="1"/>
      <protection/>
    </xf>
    <xf numFmtId="0" fontId="5" fillId="0" borderId="83" xfId="47" applyFont="1" applyFill="1" applyBorder="1" applyAlignment="1" applyProtection="1">
      <alignment horizontal="center" vertical="center"/>
      <protection/>
    </xf>
    <xf numFmtId="0" fontId="5" fillId="0" borderId="82" xfId="47" applyFont="1" applyBorder="1" applyAlignment="1" applyProtection="1">
      <alignment horizontal="center" vertical="center"/>
      <protection/>
    </xf>
    <xf numFmtId="0" fontId="5" fillId="0" borderId="84" xfId="47" applyFont="1" applyBorder="1" applyAlignment="1" applyProtection="1">
      <alignment horizontal="center" vertical="center"/>
      <protection/>
    </xf>
    <xf numFmtId="0" fontId="4" fillId="0" borderId="85" xfId="47" applyFont="1" applyFill="1" applyBorder="1" applyAlignment="1" applyProtection="1">
      <alignment horizontal="center"/>
      <protection locked="0"/>
    </xf>
    <xf numFmtId="0" fontId="4" fillId="0" borderId="86" xfId="47" applyFont="1" applyFill="1" applyBorder="1" applyAlignment="1" applyProtection="1">
      <alignment horizontal="center"/>
      <protection locked="0"/>
    </xf>
    <xf numFmtId="0" fontId="22" fillId="33" borderId="87" xfId="47" applyFont="1" applyFill="1" applyBorder="1" applyAlignment="1" applyProtection="1">
      <alignment horizontal="center"/>
      <protection/>
    </xf>
    <xf numFmtId="0" fontId="5" fillId="0" borderId="0" xfId="47" applyFont="1" applyProtection="1">
      <alignment/>
      <protection hidden="1"/>
    </xf>
    <xf numFmtId="0" fontId="13" fillId="0" borderId="0" xfId="0" applyFont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88" xfId="0" applyFont="1" applyBorder="1" applyAlignment="1">
      <alignment horizontal="center"/>
    </xf>
    <xf numFmtId="0" fontId="4" fillId="0" borderId="89" xfId="47" applyFont="1" applyBorder="1" applyAlignment="1" applyProtection="1">
      <alignment horizontal="center" vertical="center"/>
      <protection/>
    </xf>
    <xf numFmtId="0" fontId="6" fillId="0" borderId="51" xfId="47" applyFont="1" applyBorder="1" applyAlignment="1" applyProtection="1">
      <alignment horizontal="left" vertical="center" indent="1"/>
      <protection/>
    </xf>
    <xf numFmtId="0" fontId="7" fillId="0" borderId="51" xfId="47" applyFont="1" applyBorder="1" applyAlignment="1" applyProtection="1">
      <alignment horizontal="center" vertical="center"/>
      <protection hidden="1"/>
    </xf>
    <xf numFmtId="0" fontId="8" fillId="0" borderId="90" xfId="47" applyFont="1" applyBorder="1" applyAlignment="1" applyProtection="1">
      <alignment horizontal="center" vertical="center"/>
      <protection locked="0"/>
    </xf>
    <xf numFmtId="0" fontId="4" fillId="0" borderId="91" xfId="47" applyFont="1" applyBorder="1" applyAlignment="1" applyProtection="1">
      <alignment horizontal="center" vertical="center"/>
      <protection/>
    </xf>
    <xf numFmtId="0" fontId="6" fillId="0" borderId="92" xfId="47" applyFont="1" applyBorder="1" applyAlignment="1" applyProtection="1">
      <alignment horizontal="left" vertical="center" indent="1"/>
      <protection/>
    </xf>
    <xf numFmtId="0" fontId="7" fillId="0" borderId="92" xfId="47" applyFont="1" applyBorder="1" applyAlignment="1" applyProtection="1">
      <alignment horizontal="center" vertical="center"/>
      <protection hidden="1"/>
    </xf>
    <xf numFmtId="0" fontId="8" fillId="0" borderId="93" xfId="47" applyFont="1" applyBorder="1" applyAlignment="1" applyProtection="1">
      <alignment horizontal="center" vertical="center"/>
      <protection locked="0"/>
    </xf>
    <xf numFmtId="0" fontId="5" fillId="0" borderId="44" xfId="47" applyFont="1" applyBorder="1" applyAlignment="1" applyProtection="1">
      <alignment horizontal="center" vertical="center"/>
      <protection/>
    </xf>
    <xf numFmtId="0" fontId="4" fillId="0" borderId="94" xfId="47" applyFont="1" applyBorder="1" applyAlignment="1" applyProtection="1">
      <alignment horizontal="center" vertical="center"/>
      <protection/>
    </xf>
    <xf numFmtId="0" fontId="6" fillId="0" borderId="50" xfId="47" applyFont="1" applyBorder="1" applyAlignment="1" applyProtection="1">
      <alignment horizontal="left" vertical="center" indent="1"/>
      <protection/>
    </xf>
    <xf numFmtId="0" fontId="7" fillId="0" borderId="47" xfId="47" applyFont="1" applyBorder="1" applyAlignment="1" applyProtection="1">
      <alignment horizontal="center" vertical="center"/>
      <protection hidden="1"/>
    </xf>
    <xf numFmtId="0" fontId="8" fillId="0" borderId="95" xfId="47" applyFont="1" applyBorder="1" applyAlignment="1" applyProtection="1">
      <alignment horizontal="center" vertical="center"/>
      <protection locked="0"/>
    </xf>
    <xf numFmtId="0" fontId="7" fillId="0" borderId="96" xfId="47" applyFont="1" applyBorder="1" applyAlignment="1" applyProtection="1">
      <alignment horizontal="center" vertical="center"/>
      <protection hidden="1"/>
    </xf>
    <xf numFmtId="0" fontId="7" fillId="0" borderId="77" xfId="47" applyFont="1" applyBorder="1" applyAlignment="1" applyProtection="1">
      <alignment horizontal="center" vertical="center"/>
      <protection hidden="1"/>
    </xf>
    <xf numFmtId="0" fontId="7" fillId="0" borderId="72" xfId="47" applyFont="1" applyBorder="1" applyAlignment="1" applyProtection="1">
      <alignment horizontal="center" vertical="center"/>
      <protection hidden="1"/>
    </xf>
    <xf numFmtId="0" fontId="7" fillId="0" borderId="73" xfId="47" applyFont="1" applyBorder="1" applyAlignment="1" applyProtection="1">
      <alignment horizontal="center" vertical="center"/>
      <protection hidden="1"/>
    </xf>
    <xf numFmtId="0" fontId="7" fillId="0" borderId="78" xfId="47" applyFont="1" applyBorder="1" applyAlignment="1" applyProtection="1">
      <alignment horizontal="center" vertical="center"/>
      <protection hidden="1"/>
    </xf>
    <xf numFmtId="0" fontId="4" fillId="0" borderId="97" xfId="47" applyFont="1" applyBorder="1" applyAlignment="1" applyProtection="1">
      <alignment horizontal="center" vertical="center"/>
      <protection/>
    </xf>
    <xf numFmtId="0" fontId="8" fillId="0" borderId="98" xfId="47" applyFont="1" applyBorder="1" applyAlignment="1" applyProtection="1">
      <alignment horizontal="center" vertical="center"/>
      <protection locked="0"/>
    </xf>
    <xf numFmtId="0" fontId="4" fillId="0" borderId="99" xfId="47" applyFont="1" applyBorder="1" applyAlignment="1" applyProtection="1">
      <alignment horizontal="center" vertical="center"/>
      <protection/>
    </xf>
    <xf numFmtId="0" fontId="4" fillId="0" borderId="100" xfId="47" applyFont="1" applyBorder="1" applyAlignment="1" applyProtection="1">
      <alignment horizontal="center" vertical="center"/>
      <protection/>
    </xf>
    <xf numFmtId="0" fontId="6" fillId="0" borderId="96" xfId="47" applyFont="1" applyBorder="1" applyAlignment="1" applyProtection="1">
      <alignment horizontal="left" vertical="center" indent="1"/>
      <protection/>
    </xf>
    <xf numFmtId="0" fontId="8" fillId="0" borderId="101" xfId="47" applyFont="1" applyBorder="1" applyAlignment="1" applyProtection="1">
      <alignment horizontal="center" vertical="center"/>
      <protection locked="0"/>
    </xf>
    <xf numFmtId="0" fontId="8" fillId="0" borderId="102" xfId="47" applyFont="1" applyBorder="1" applyAlignment="1" applyProtection="1">
      <alignment horizontal="center" vertical="center"/>
      <protection locked="0"/>
    </xf>
    <xf numFmtId="0" fontId="4" fillId="0" borderId="103" xfId="47" applyFont="1" applyBorder="1" applyAlignment="1" applyProtection="1">
      <alignment horizontal="center" vertical="center"/>
      <protection/>
    </xf>
    <xf numFmtId="0" fontId="8" fillId="0" borderId="104" xfId="47" applyFont="1" applyBorder="1" applyAlignment="1" applyProtection="1">
      <alignment horizontal="center" vertical="center"/>
      <protection locked="0"/>
    </xf>
    <xf numFmtId="0" fontId="4" fillId="0" borderId="105" xfId="47" applyFont="1" applyBorder="1" applyAlignment="1" applyProtection="1">
      <alignment horizontal="center" vertical="center"/>
      <protection/>
    </xf>
    <xf numFmtId="0" fontId="4" fillId="0" borderId="106" xfId="47" applyFont="1" applyBorder="1" applyAlignment="1" applyProtection="1">
      <alignment horizontal="center" vertical="center"/>
      <protection/>
    </xf>
    <xf numFmtId="0" fontId="4" fillId="0" borderId="107" xfId="47" applyFont="1" applyBorder="1" applyAlignment="1" applyProtection="1">
      <alignment horizontal="center" vertical="center"/>
      <protection/>
    </xf>
    <xf numFmtId="0" fontId="6" fillId="0" borderId="72" xfId="47" applyFont="1" applyBorder="1" applyAlignment="1" applyProtection="1">
      <alignment horizontal="left" vertical="center" indent="1"/>
      <protection/>
    </xf>
    <xf numFmtId="0" fontId="6" fillId="0" borderId="78" xfId="47" applyFont="1" applyBorder="1" applyAlignment="1" applyProtection="1">
      <alignment horizontal="left" vertical="center" indent="1"/>
      <protection/>
    </xf>
    <xf numFmtId="0" fontId="7" fillId="34" borderId="76" xfId="47" applyFont="1" applyFill="1" applyBorder="1" applyAlignment="1" applyProtection="1">
      <alignment horizontal="center" vertical="center"/>
      <protection hidden="1"/>
    </xf>
    <xf numFmtId="0" fontId="7" fillId="34" borderId="70" xfId="47" applyFont="1" applyFill="1" applyBorder="1" applyAlignment="1" applyProtection="1">
      <alignment horizontal="center" vertical="center"/>
      <protection hidden="1"/>
    </xf>
    <xf numFmtId="0" fontId="7" fillId="34" borderId="79" xfId="47" applyFont="1" applyFill="1" applyBorder="1" applyAlignment="1" applyProtection="1">
      <alignment horizontal="center" vertical="center"/>
      <protection hidden="1"/>
    </xf>
    <xf numFmtId="0" fontId="8" fillId="0" borderId="108" xfId="47" applyFont="1" applyBorder="1" applyAlignment="1" applyProtection="1">
      <alignment horizontal="center" vertical="center"/>
      <protection locked="0"/>
    </xf>
    <xf numFmtId="0" fontId="8" fillId="0" borderId="109" xfId="47" applyFont="1" applyBorder="1" applyAlignment="1" applyProtection="1">
      <alignment horizontal="center" vertical="center"/>
      <protection locked="0"/>
    </xf>
    <xf numFmtId="0" fontId="8" fillId="0" borderId="110" xfId="47" applyFont="1" applyBorder="1" applyAlignment="1" applyProtection="1">
      <alignment horizontal="center" vertical="center"/>
      <protection locked="0"/>
    </xf>
    <xf numFmtId="0" fontId="4" fillId="0" borderId="111" xfId="47" applyFont="1" applyBorder="1" applyAlignment="1" applyProtection="1">
      <alignment horizontal="center" vertical="center"/>
      <protection/>
    </xf>
    <xf numFmtId="0" fontId="6" fillId="0" borderId="77" xfId="47" applyFont="1" applyBorder="1" applyAlignment="1" applyProtection="1">
      <alignment horizontal="left" vertical="center" indent="1"/>
      <protection/>
    </xf>
    <xf numFmtId="0" fontId="6" fillId="0" borderId="73" xfId="47" applyFont="1" applyBorder="1" applyAlignment="1" applyProtection="1">
      <alignment horizontal="left" vertical="center" indent="1"/>
      <protection/>
    </xf>
    <xf numFmtId="0" fontId="7" fillId="34" borderId="75" xfId="47" applyFont="1" applyFill="1" applyBorder="1" applyAlignment="1" applyProtection="1">
      <alignment horizontal="center" vertical="center"/>
      <protection hidden="1"/>
    </xf>
    <xf numFmtId="0" fontId="8" fillId="0" borderId="112" xfId="47" applyFont="1" applyBorder="1" applyAlignment="1" applyProtection="1">
      <alignment horizontal="center" vertical="center"/>
      <protection locked="0"/>
    </xf>
    <xf numFmtId="0" fontId="8" fillId="0" borderId="113" xfId="47" applyFont="1" applyBorder="1" applyAlignment="1" applyProtection="1">
      <alignment horizontal="center" vertical="center"/>
      <protection locked="0"/>
    </xf>
    <xf numFmtId="0" fontId="5" fillId="0" borderId="114" xfId="47" applyFont="1" applyBorder="1" applyAlignment="1" applyProtection="1">
      <alignment horizontal="center" vertical="center"/>
      <protection/>
    </xf>
    <xf numFmtId="0" fontId="5" fillId="0" borderId="40" xfId="47" applyFont="1" applyBorder="1" applyAlignment="1" applyProtection="1">
      <alignment horizontal="center" vertical="center"/>
      <protection/>
    </xf>
    <xf numFmtId="0" fontId="4" fillId="0" borderId="115" xfId="47" applyFont="1" applyBorder="1" applyAlignment="1" applyProtection="1">
      <alignment horizontal="center" vertical="center"/>
      <protection/>
    </xf>
    <xf numFmtId="0" fontId="7" fillId="0" borderId="69" xfId="47" applyFont="1" applyBorder="1" applyAlignment="1" applyProtection="1">
      <alignment horizontal="center" vertical="center"/>
      <protection hidden="1"/>
    </xf>
    <xf numFmtId="0" fontId="7" fillId="0" borderId="116" xfId="47" applyFont="1" applyBorder="1" applyAlignment="1" applyProtection="1">
      <alignment horizontal="center" vertical="center"/>
      <protection hidden="1"/>
    </xf>
    <xf numFmtId="0" fontId="7" fillId="0" borderId="70" xfId="47" applyFont="1" applyBorder="1" applyAlignment="1" applyProtection="1">
      <alignment horizontal="center" vertical="center"/>
      <protection hidden="1"/>
    </xf>
    <xf numFmtId="0" fontId="15" fillId="0" borderId="60" xfId="47" applyFont="1" applyBorder="1" applyAlignment="1">
      <alignment horizontal="left"/>
      <protection/>
    </xf>
    <xf numFmtId="0" fontId="15" fillId="0" borderId="60" xfId="47" applyFont="1" applyBorder="1">
      <alignment/>
      <protection/>
    </xf>
    <xf numFmtId="0" fontId="15" fillId="0" borderId="0" xfId="47" applyFont="1" applyFill="1" applyBorder="1">
      <alignment/>
      <protection/>
    </xf>
    <xf numFmtId="0" fontId="15" fillId="0" borderId="0" xfId="47" applyFont="1" applyAlignment="1">
      <alignment horizontal="left"/>
      <protection/>
    </xf>
    <xf numFmtId="0" fontId="15" fillId="0" borderId="0" xfId="47" applyFont="1">
      <alignment/>
      <protection/>
    </xf>
    <xf numFmtId="0" fontId="23" fillId="0" borderId="0" xfId="47" applyFont="1">
      <alignment/>
      <protection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2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28575</xdr:rowOff>
    </xdr:from>
    <xdr:to>
      <xdr:col>3</xdr:col>
      <xdr:colOff>1381125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6670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76200</xdr:rowOff>
    </xdr:from>
    <xdr:to>
      <xdr:col>10</xdr:col>
      <xdr:colOff>76200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62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85725</xdr:rowOff>
    </xdr:from>
    <xdr:to>
      <xdr:col>9</xdr:col>
      <xdr:colOff>257175</xdr:colOff>
      <xdr:row>1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572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11</xdr:row>
      <xdr:rowOff>95250</xdr:rowOff>
    </xdr:from>
    <xdr:to>
      <xdr:col>7</xdr:col>
      <xdr:colOff>552450</xdr:colOff>
      <xdr:row>11</xdr:row>
      <xdr:rowOff>95250</xdr:rowOff>
    </xdr:to>
    <xdr:sp>
      <xdr:nvSpPr>
        <xdr:cNvPr id="2" name="Sirgkonnektor 2"/>
        <xdr:cNvSpPr>
          <a:spLocks/>
        </xdr:cNvSpPr>
      </xdr:nvSpPr>
      <xdr:spPr>
        <a:xfrm>
          <a:off x="4829175" y="2667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95250</xdr:rowOff>
    </xdr:from>
    <xdr:to>
      <xdr:col>10</xdr:col>
      <xdr:colOff>552450</xdr:colOff>
      <xdr:row>8</xdr:row>
      <xdr:rowOff>95250</xdr:rowOff>
    </xdr:to>
    <xdr:sp>
      <xdr:nvSpPr>
        <xdr:cNvPr id="3" name="Sirgkonnektor 3"/>
        <xdr:cNvSpPr>
          <a:spLocks/>
        </xdr:cNvSpPr>
      </xdr:nvSpPr>
      <xdr:spPr>
        <a:xfrm>
          <a:off x="6600825" y="2057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95250</xdr:rowOff>
    </xdr:from>
    <xdr:to>
      <xdr:col>11</xdr:col>
      <xdr:colOff>552450</xdr:colOff>
      <xdr:row>8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7191375" y="2057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95250</xdr:rowOff>
    </xdr:from>
    <xdr:to>
      <xdr:col>11</xdr:col>
      <xdr:colOff>552450</xdr:colOff>
      <xdr:row>11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7191375" y="2667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4238625" y="3276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95250</xdr:rowOff>
    </xdr:from>
    <xdr:to>
      <xdr:col>8</xdr:col>
      <xdr:colOff>552450</xdr:colOff>
      <xdr:row>14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5419725" y="3276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3648075" y="3886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1876425" y="3886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552450</xdr:colOff>
      <xdr:row>20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3057525" y="4495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95250</xdr:rowOff>
    </xdr:from>
    <xdr:to>
      <xdr:col>9</xdr:col>
      <xdr:colOff>552450</xdr:colOff>
      <xdr:row>20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6010275" y="4495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95250</xdr:rowOff>
    </xdr:from>
    <xdr:to>
      <xdr:col>3</xdr:col>
      <xdr:colOff>552450</xdr:colOff>
      <xdr:row>23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2466975" y="5105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95250</xdr:rowOff>
    </xdr:from>
    <xdr:to>
      <xdr:col>5</xdr:col>
      <xdr:colOff>552450</xdr:colOff>
      <xdr:row>23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3648075" y="5105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95250</xdr:rowOff>
    </xdr:from>
    <xdr:to>
      <xdr:col>7</xdr:col>
      <xdr:colOff>552450</xdr:colOff>
      <xdr:row>26</xdr:row>
      <xdr:rowOff>95250</xdr:rowOff>
    </xdr:to>
    <xdr:sp>
      <xdr:nvSpPr>
        <xdr:cNvPr id="14" name="Sirgkonnektor 14"/>
        <xdr:cNvSpPr>
          <a:spLocks/>
        </xdr:cNvSpPr>
      </xdr:nvSpPr>
      <xdr:spPr>
        <a:xfrm>
          <a:off x="4829175" y="5715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95250</xdr:rowOff>
    </xdr:from>
    <xdr:to>
      <xdr:col>10</xdr:col>
      <xdr:colOff>552450</xdr:colOff>
      <xdr:row>26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6600825" y="5715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95250</xdr:rowOff>
    </xdr:from>
    <xdr:to>
      <xdr:col>2</xdr:col>
      <xdr:colOff>552450</xdr:colOff>
      <xdr:row>29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1876425" y="6334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95250</xdr:rowOff>
    </xdr:from>
    <xdr:to>
      <xdr:col>9</xdr:col>
      <xdr:colOff>552450</xdr:colOff>
      <xdr:row>29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6010275" y="6334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95250</xdr:rowOff>
    </xdr:from>
    <xdr:to>
      <xdr:col>3</xdr:col>
      <xdr:colOff>552450</xdr:colOff>
      <xdr:row>32</xdr:row>
      <xdr:rowOff>95250</xdr:rowOff>
    </xdr:to>
    <xdr:sp>
      <xdr:nvSpPr>
        <xdr:cNvPr id="18" name="Sirgkonnektor 18"/>
        <xdr:cNvSpPr>
          <a:spLocks/>
        </xdr:cNvSpPr>
      </xdr:nvSpPr>
      <xdr:spPr>
        <a:xfrm>
          <a:off x="2466975" y="69532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95250</xdr:rowOff>
    </xdr:from>
    <xdr:to>
      <xdr:col>4</xdr:col>
      <xdr:colOff>552450</xdr:colOff>
      <xdr:row>32</xdr:row>
      <xdr:rowOff>95250</xdr:rowOff>
    </xdr:to>
    <xdr:sp>
      <xdr:nvSpPr>
        <xdr:cNvPr id="19" name="Sirgkonnektor 19"/>
        <xdr:cNvSpPr>
          <a:spLocks/>
        </xdr:cNvSpPr>
      </xdr:nvSpPr>
      <xdr:spPr>
        <a:xfrm>
          <a:off x="3057525" y="69532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552450</xdr:colOff>
      <xdr:row>5</xdr:row>
      <xdr:rowOff>95250</xdr:rowOff>
    </xdr:to>
    <xdr:sp>
      <xdr:nvSpPr>
        <xdr:cNvPr id="20" name="Sirgkonnektor 20"/>
        <xdr:cNvSpPr>
          <a:spLocks/>
        </xdr:cNvSpPr>
      </xdr:nvSpPr>
      <xdr:spPr>
        <a:xfrm>
          <a:off x="4238625" y="1447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95250</xdr:rowOff>
    </xdr:from>
    <xdr:to>
      <xdr:col>10</xdr:col>
      <xdr:colOff>552450</xdr:colOff>
      <xdr:row>5</xdr:row>
      <xdr:rowOff>95250</xdr:rowOff>
    </xdr:to>
    <xdr:sp>
      <xdr:nvSpPr>
        <xdr:cNvPr id="21" name="Sirgkonnektor 21"/>
        <xdr:cNvSpPr>
          <a:spLocks/>
        </xdr:cNvSpPr>
      </xdr:nvSpPr>
      <xdr:spPr>
        <a:xfrm>
          <a:off x="6600825" y="1447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19050</xdr:rowOff>
    </xdr:from>
    <xdr:to>
      <xdr:col>12</xdr:col>
      <xdr:colOff>504825</xdr:colOff>
      <xdr:row>1</xdr:row>
      <xdr:rowOff>219075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19050</xdr:rowOff>
    </xdr:from>
    <xdr:to>
      <xdr:col>12</xdr:col>
      <xdr:colOff>504825</xdr:colOff>
      <xdr:row>1</xdr:row>
      <xdr:rowOff>219075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28575</xdr:rowOff>
    </xdr:from>
    <xdr:to>
      <xdr:col>7</xdr:col>
      <xdr:colOff>1419225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20" zoomScaleNormal="120" zoomScalePageLayoutView="0" workbookViewId="0" topLeftCell="A1">
      <selection activeCell="L1" sqref="L1"/>
    </sheetView>
  </sheetViews>
  <sheetFormatPr defaultColWidth="8.8515625" defaultRowHeight="12.75"/>
  <cols>
    <col min="1" max="1" width="7.57421875" style="3" customWidth="1"/>
    <col min="2" max="3" width="5.28125" style="2" customWidth="1"/>
    <col min="4" max="5" width="21.8515625" style="2" bestFit="1" customWidth="1"/>
    <col min="6" max="6" width="4.00390625" style="4" customWidth="1"/>
    <col min="7" max="7" width="6.7109375" style="2" customWidth="1"/>
    <col min="8" max="8" width="3.57421875" style="2" customWidth="1"/>
    <col min="9" max="9" width="6.7109375" style="2" customWidth="1"/>
    <col min="10" max="10" width="5.7109375" style="2" customWidth="1"/>
    <col min="11" max="11" width="8.8515625" style="53" customWidth="1"/>
    <col min="12" max="16384" width="8.8515625" style="2" customWidth="1"/>
  </cols>
  <sheetData>
    <row r="1" spans="1:6" ht="18.75" customHeight="1">
      <c r="A1" s="204" t="s">
        <v>23</v>
      </c>
      <c r="B1" s="204"/>
      <c r="C1" s="204"/>
      <c r="D1" s="204"/>
      <c r="E1" s="204"/>
      <c r="F1" s="1"/>
    </row>
    <row r="2" ht="5.25" customHeight="1"/>
    <row r="3" spans="1:11" s="6" customFormat="1" ht="15.75">
      <c r="A3" s="5" t="s">
        <v>44</v>
      </c>
      <c r="E3" s="6" t="s">
        <v>58</v>
      </c>
      <c r="F3" s="7"/>
      <c r="I3" s="49" t="s">
        <v>47</v>
      </c>
      <c r="K3" s="53"/>
    </row>
    <row r="4" spans="1:9" s="6" customFormat="1" ht="15.75">
      <c r="A4" s="5"/>
      <c r="E4" s="50" t="s">
        <v>37</v>
      </c>
      <c r="F4" s="50"/>
      <c r="I4" s="65" t="s">
        <v>45</v>
      </c>
    </row>
    <row r="5" spans="1:6" s="11" customFormat="1" ht="18" customHeight="1">
      <c r="A5" s="8" t="s">
        <v>12</v>
      </c>
      <c r="B5" s="8"/>
      <c r="C5" s="8"/>
      <c r="D5" s="9" t="s">
        <v>48</v>
      </c>
      <c r="E5" s="10"/>
      <c r="F5" s="10"/>
    </row>
    <row r="6" spans="1:9" s="6" customFormat="1" ht="15.75">
      <c r="A6" s="12" t="s">
        <v>0</v>
      </c>
      <c r="B6" s="84" t="s">
        <v>2</v>
      </c>
      <c r="C6" s="84"/>
      <c r="D6" s="12" t="s">
        <v>1</v>
      </c>
      <c r="E6" s="12" t="s">
        <v>1</v>
      </c>
      <c r="F6" s="10"/>
      <c r="G6" s="205" t="s">
        <v>10</v>
      </c>
      <c r="H6" s="206"/>
      <c r="I6" s="207"/>
    </row>
    <row r="7" spans="1:10" s="6" customFormat="1" ht="18" customHeight="1">
      <c r="A7" s="13">
        <v>0.5</v>
      </c>
      <c r="B7" s="14">
        <v>36</v>
      </c>
      <c r="C7" s="14"/>
      <c r="D7" s="62" t="s">
        <v>13</v>
      </c>
      <c r="E7" s="45" t="s">
        <v>14</v>
      </c>
      <c r="F7" s="15"/>
      <c r="G7" s="16"/>
      <c r="H7" s="17" t="s">
        <v>11</v>
      </c>
      <c r="I7" s="18"/>
      <c r="J7" s="2"/>
    </row>
    <row r="8" spans="1:10" s="11" customFormat="1" ht="18" customHeight="1">
      <c r="A8" s="19">
        <f>A7+TIME(0,50,0)</f>
        <v>0.5347222222222222</v>
      </c>
      <c r="B8" s="20">
        <f>B7+1</f>
        <v>37</v>
      </c>
      <c r="C8" s="20"/>
      <c r="D8" s="63" t="s">
        <v>41</v>
      </c>
      <c r="E8" s="22" t="s">
        <v>43</v>
      </c>
      <c r="F8" s="10"/>
      <c r="G8" s="23"/>
      <c r="H8" s="24" t="s">
        <v>11</v>
      </c>
      <c r="I8" s="25"/>
      <c r="J8" s="2"/>
    </row>
    <row r="9" spans="1:11" s="6" customFormat="1" ht="18" customHeight="1">
      <c r="A9" s="19">
        <f>A8+TIME(0,50,0)</f>
        <v>0.5694444444444444</v>
      </c>
      <c r="B9" s="20">
        <f aca="true" t="shared" si="0" ref="B9:B17">B8+1</f>
        <v>38</v>
      </c>
      <c r="C9" s="20"/>
      <c r="D9" s="62" t="s">
        <v>3</v>
      </c>
      <c r="E9" s="22" t="s">
        <v>16</v>
      </c>
      <c r="F9" s="10"/>
      <c r="G9" s="23"/>
      <c r="H9" s="24" t="s">
        <v>11</v>
      </c>
      <c r="I9" s="25"/>
      <c r="J9" s="2"/>
      <c r="K9" s="53"/>
    </row>
    <row r="10" spans="1:11" s="6" customFormat="1" ht="18" customHeight="1">
      <c r="A10" s="19">
        <f>A9+TIME(0,50,0)</f>
        <v>0.6041666666666666</v>
      </c>
      <c r="B10" s="20">
        <f t="shared" si="0"/>
        <v>39</v>
      </c>
      <c r="C10" s="20"/>
      <c r="D10" s="63" t="s">
        <v>42</v>
      </c>
      <c r="E10" s="22" t="s">
        <v>40</v>
      </c>
      <c r="F10" s="26"/>
      <c r="G10" s="23"/>
      <c r="H10" s="24" t="s">
        <v>11</v>
      </c>
      <c r="I10" s="25"/>
      <c r="J10" s="2"/>
      <c r="K10" s="53"/>
    </row>
    <row r="11" spans="1:11" s="6" customFormat="1" ht="18" customHeight="1">
      <c r="A11" s="28">
        <f>A10+TIME(0,50,0)</f>
        <v>0.6388888888888888</v>
      </c>
      <c r="B11" s="29">
        <f t="shared" si="0"/>
        <v>40</v>
      </c>
      <c r="C11" s="29"/>
      <c r="D11" s="64" t="s">
        <v>22</v>
      </c>
      <c r="E11" s="31" t="s">
        <v>20</v>
      </c>
      <c r="F11" s="26"/>
      <c r="G11" s="32"/>
      <c r="H11" s="33" t="s">
        <v>11</v>
      </c>
      <c r="I11" s="34"/>
      <c r="J11" s="2"/>
      <c r="K11" s="53"/>
    </row>
    <row r="12" spans="1:11" s="6" customFormat="1" ht="6.75" customHeight="1">
      <c r="A12" s="66"/>
      <c r="B12" s="67"/>
      <c r="C12" s="67"/>
      <c r="D12" s="68"/>
      <c r="E12" s="57"/>
      <c r="F12" s="26"/>
      <c r="G12" s="56"/>
      <c r="H12" s="58"/>
      <c r="I12" s="58"/>
      <c r="J12" s="2"/>
      <c r="K12" s="53"/>
    </row>
    <row r="13" spans="1:11" s="6" customFormat="1" ht="18" customHeight="1">
      <c r="A13" s="41">
        <f>A11+TIME(0,60,0)</f>
        <v>0.6805555555555555</v>
      </c>
      <c r="B13" s="42">
        <f>B11+1</f>
        <v>41</v>
      </c>
      <c r="C13" s="42"/>
      <c r="D13" s="61" t="s">
        <v>13</v>
      </c>
      <c r="E13" s="55" t="s">
        <v>43</v>
      </c>
      <c r="F13" s="26"/>
      <c r="G13" s="16"/>
      <c r="H13" s="17" t="s">
        <v>11</v>
      </c>
      <c r="I13" s="18"/>
      <c r="J13" s="2"/>
      <c r="K13" s="53"/>
    </row>
    <row r="14" spans="1:11" s="6" customFormat="1" ht="18" customHeight="1">
      <c r="A14" s="19">
        <f>A13+TIME(0,50,0)</f>
        <v>0.7152777777777777</v>
      </c>
      <c r="B14" s="20">
        <f t="shared" si="0"/>
        <v>42</v>
      </c>
      <c r="C14" s="20"/>
      <c r="D14" s="62" t="s">
        <v>41</v>
      </c>
      <c r="E14" s="22" t="s">
        <v>3</v>
      </c>
      <c r="F14" s="26"/>
      <c r="G14" s="23"/>
      <c r="H14" s="24" t="s">
        <v>11</v>
      </c>
      <c r="I14" s="25"/>
      <c r="J14" s="2"/>
      <c r="K14" s="53"/>
    </row>
    <row r="15" spans="1:11" s="6" customFormat="1" ht="18" customHeight="1">
      <c r="A15" s="19">
        <f>A14+TIME(0,50,0)</f>
        <v>0.7499999999999999</v>
      </c>
      <c r="B15" s="20">
        <f t="shared" si="0"/>
        <v>43</v>
      </c>
      <c r="C15" s="20"/>
      <c r="D15" s="63" t="s">
        <v>40</v>
      </c>
      <c r="E15" s="22" t="s">
        <v>16</v>
      </c>
      <c r="F15" s="26"/>
      <c r="G15" s="23"/>
      <c r="H15" s="24" t="s">
        <v>11</v>
      </c>
      <c r="I15" s="25"/>
      <c r="J15" s="2"/>
      <c r="K15" s="53"/>
    </row>
    <row r="16" spans="1:11" s="6" customFormat="1" ht="18" customHeight="1">
      <c r="A16" s="19">
        <f>A15+TIME(0,50,0)</f>
        <v>0.7847222222222221</v>
      </c>
      <c r="B16" s="20">
        <f t="shared" si="0"/>
        <v>44</v>
      </c>
      <c r="C16" s="20"/>
      <c r="D16" s="62" t="s">
        <v>14</v>
      </c>
      <c r="E16" s="22" t="s">
        <v>20</v>
      </c>
      <c r="F16" s="26"/>
      <c r="G16" s="23"/>
      <c r="H16" s="24" t="s">
        <v>11</v>
      </c>
      <c r="I16" s="25"/>
      <c r="J16" s="2"/>
      <c r="K16" s="53"/>
    </row>
    <row r="17" spans="1:11" s="6" customFormat="1" ht="18" customHeight="1">
      <c r="A17" s="28">
        <f>A16+TIME(0,50,0)</f>
        <v>0.8194444444444443</v>
      </c>
      <c r="B17" s="29">
        <f t="shared" si="0"/>
        <v>45</v>
      </c>
      <c r="C17" s="29"/>
      <c r="D17" s="64" t="s">
        <v>42</v>
      </c>
      <c r="E17" s="31" t="s">
        <v>22</v>
      </c>
      <c r="F17" s="26"/>
      <c r="G17" s="32"/>
      <c r="H17" s="33" t="s">
        <v>11</v>
      </c>
      <c r="I17" s="34"/>
      <c r="J17" s="2"/>
      <c r="K17" s="53"/>
    </row>
    <row r="18" spans="1:9" ht="27" customHeight="1">
      <c r="A18" s="35" t="s">
        <v>4</v>
      </c>
      <c r="B18" s="36"/>
      <c r="C18" s="36"/>
      <c r="D18" s="37" t="s">
        <v>49</v>
      </c>
      <c r="E18" s="36"/>
      <c r="G18" s="36"/>
      <c r="H18" s="36"/>
      <c r="I18" s="36"/>
    </row>
    <row r="19" spans="1:9" ht="18" customHeight="1">
      <c r="A19" s="41">
        <v>0.4166666666666667</v>
      </c>
      <c r="B19" s="42">
        <f>B17+1</f>
        <v>46</v>
      </c>
      <c r="C19" s="43" t="s">
        <v>35</v>
      </c>
      <c r="D19" s="44" t="s">
        <v>25</v>
      </c>
      <c r="E19" s="45" t="s">
        <v>26</v>
      </c>
      <c r="F19" s="38"/>
      <c r="G19" s="16"/>
      <c r="H19" s="17" t="s">
        <v>11</v>
      </c>
      <c r="I19" s="18"/>
    </row>
    <row r="20" spans="1:11" s="27" customFormat="1" ht="18" customHeight="1">
      <c r="A20" s="19">
        <f>A19+TIME(0,55,0)</f>
        <v>0.4548611111111111</v>
      </c>
      <c r="B20" s="20">
        <f>B19+1</f>
        <v>47</v>
      </c>
      <c r="C20" s="46" t="s">
        <v>24</v>
      </c>
      <c r="D20" s="21" t="s">
        <v>27</v>
      </c>
      <c r="E20" s="22" t="s">
        <v>28</v>
      </c>
      <c r="F20" s="38"/>
      <c r="G20" s="23"/>
      <c r="H20" s="24" t="s">
        <v>11</v>
      </c>
      <c r="I20" s="25"/>
      <c r="K20" s="53"/>
    </row>
    <row r="21" spans="1:11" s="27" customFormat="1" ht="18" customHeight="1">
      <c r="A21" s="19">
        <f aca="true" t="shared" si="1" ref="A21:A28">A20+TIME(0,55,0)</f>
        <v>0.4930555555555555</v>
      </c>
      <c r="B21" s="20">
        <f aca="true" t="shared" si="2" ref="B21:B28">B20+1</f>
        <v>48</v>
      </c>
      <c r="C21" s="46" t="s">
        <v>35</v>
      </c>
      <c r="D21" s="21" t="s">
        <v>29</v>
      </c>
      <c r="E21" s="22" t="s">
        <v>30</v>
      </c>
      <c r="F21" s="38"/>
      <c r="G21" s="23"/>
      <c r="H21" s="24" t="s">
        <v>11</v>
      </c>
      <c r="I21" s="25"/>
      <c r="K21" s="53"/>
    </row>
    <row r="22" spans="1:9" s="27" customFormat="1" ht="18" customHeight="1">
      <c r="A22" s="19">
        <f t="shared" si="1"/>
        <v>0.53125</v>
      </c>
      <c r="B22" s="20">
        <f t="shared" si="2"/>
        <v>49</v>
      </c>
      <c r="C22" s="46" t="s">
        <v>24</v>
      </c>
      <c r="D22" s="21" t="s">
        <v>31</v>
      </c>
      <c r="E22" s="22" t="s">
        <v>32</v>
      </c>
      <c r="F22" s="38"/>
      <c r="G22" s="23"/>
      <c r="H22" s="24" t="s">
        <v>11</v>
      </c>
      <c r="I22" s="25"/>
    </row>
    <row r="23" spans="1:9" s="27" customFormat="1" ht="18" customHeight="1">
      <c r="A23" s="19">
        <f t="shared" si="1"/>
        <v>0.5694444444444444</v>
      </c>
      <c r="B23" s="20">
        <f t="shared" si="2"/>
        <v>50</v>
      </c>
      <c r="C23" s="46" t="s">
        <v>35</v>
      </c>
      <c r="D23" s="21" t="s">
        <v>33</v>
      </c>
      <c r="E23" s="22" t="s">
        <v>25</v>
      </c>
      <c r="F23" s="38"/>
      <c r="G23" s="23"/>
      <c r="H23" s="24" t="s">
        <v>11</v>
      </c>
      <c r="I23" s="25"/>
    </row>
    <row r="24" spans="1:11" s="27" customFormat="1" ht="18" customHeight="1">
      <c r="A24" s="19">
        <f t="shared" si="1"/>
        <v>0.6076388888888888</v>
      </c>
      <c r="B24" s="20">
        <f t="shared" si="2"/>
        <v>51</v>
      </c>
      <c r="C24" s="46" t="s">
        <v>24</v>
      </c>
      <c r="D24" s="21" t="s">
        <v>34</v>
      </c>
      <c r="E24" s="22" t="s">
        <v>27</v>
      </c>
      <c r="F24" s="38"/>
      <c r="G24" s="23"/>
      <c r="H24" s="24" t="s">
        <v>11</v>
      </c>
      <c r="I24" s="25"/>
      <c r="K24" s="53"/>
    </row>
    <row r="25" spans="1:11" s="27" customFormat="1" ht="18" customHeight="1">
      <c r="A25" s="19">
        <f t="shared" si="1"/>
        <v>0.6458333333333333</v>
      </c>
      <c r="B25" s="20">
        <f t="shared" si="2"/>
        <v>52</v>
      </c>
      <c r="C25" s="46" t="s">
        <v>35</v>
      </c>
      <c r="D25" s="21" t="s">
        <v>26</v>
      </c>
      <c r="E25" s="22" t="s">
        <v>29</v>
      </c>
      <c r="F25" s="38"/>
      <c r="G25" s="23"/>
      <c r="H25" s="24" t="s">
        <v>11</v>
      </c>
      <c r="I25" s="25"/>
      <c r="K25" s="53"/>
    </row>
    <row r="26" spans="1:9" ht="18" customHeight="1">
      <c r="A26" s="19">
        <f t="shared" si="1"/>
        <v>0.6840277777777777</v>
      </c>
      <c r="B26" s="20">
        <f t="shared" si="2"/>
        <v>53</v>
      </c>
      <c r="C26" s="46" t="s">
        <v>24</v>
      </c>
      <c r="D26" s="21" t="s">
        <v>28</v>
      </c>
      <c r="E26" s="22" t="s">
        <v>31</v>
      </c>
      <c r="F26" s="39"/>
      <c r="G26" s="23"/>
      <c r="H26" s="24" t="s">
        <v>11</v>
      </c>
      <c r="I26" s="25"/>
    </row>
    <row r="27" spans="1:9" ht="18" customHeight="1">
      <c r="A27" s="19">
        <f t="shared" si="1"/>
        <v>0.7222222222222221</v>
      </c>
      <c r="B27" s="20">
        <f t="shared" si="2"/>
        <v>54</v>
      </c>
      <c r="C27" s="46" t="s">
        <v>35</v>
      </c>
      <c r="D27" s="21" t="s">
        <v>30</v>
      </c>
      <c r="E27" s="22" t="s">
        <v>33</v>
      </c>
      <c r="F27" s="40"/>
      <c r="G27" s="23"/>
      <c r="H27" s="24" t="s">
        <v>11</v>
      </c>
      <c r="I27" s="25"/>
    </row>
    <row r="28" spans="1:11" s="27" customFormat="1" ht="18" customHeight="1">
      <c r="A28" s="28">
        <f t="shared" si="1"/>
        <v>0.7604166666666665</v>
      </c>
      <c r="B28" s="29">
        <f t="shared" si="2"/>
        <v>55</v>
      </c>
      <c r="C28" s="47" t="s">
        <v>24</v>
      </c>
      <c r="D28" s="30" t="s">
        <v>32</v>
      </c>
      <c r="E28" s="31" t="s">
        <v>34</v>
      </c>
      <c r="F28" s="38"/>
      <c r="G28" s="32"/>
      <c r="H28" s="33" t="s">
        <v>11</v>
      </c>
      <c r="I28" s="34"/>
      <c r="K28" s="53"/>
    </row>
    <row r="29" spans="1:4" ht="23.25" customHeight="1">
      <c r="A29" s="8" t="s">
        <v>5</v>
      </c>
      <c r="D29" s="9" t="s">
        <v>50</v>
      </c>
    </row>
    <row r="30" spans="1:9" ht="18" customHeight="1">
      <c r="A30" s="41">
        <v>0.375</v>
      </c>
      <c r="B30" s="42">
        <f>B28+1</f>
        <v>56</v>
      </c>
      <c r="C30" s="43" t="s">
        <v>35</v>
      </c>
      <c r="D30" s="54" t="s">
        <v>29</v>
      </c>
      <c r="E30" s="55" t="s">
        <v>25</v>
      </c>
      <c r="F30" s="38"/>
      <c r="G30" s="16"/>
      <c r="H30" s="17" t="s">
        <v>11</v>
      </c>
      <c r="I30" s="18"/>
    </row>
    <row r="31" spans="1:11" s="27" customFormat="1" ht="18" customHeight="1">
      <c r="A31" s="19">
        <f aca="true" t="shared" si="3" ref="A31:A39">A30+TIME(0,55,0)</f>
        <v>0.4131944444444444</v>
      </c>
      <c r="B31" s="20">
        <f aca="true" t="shared" si="4" ref="B31:B39">B30+1</f>
        <v>57</v>
      </c>
      <c r="C31" s="46" t="s">
        <v>24</v>
      </c>
      <c r="D31" s="51" t="s">
        <v>27</v>
      </c>
      <c r="E31" s="52" t="s">
        <v>31</v>
      </c>
      <c r="F31" s="38"/>
      <c r="G31" s="23"/>
      <c r="H31" s="24" t="s">
        <v>11</v>
      </c>
      <c r="I31" s="25"/>
      <c r="K31" s="53"/>
    </row>
    <row r="32" spans="1:11" s="27" customFormat="1" ht="18" customHeight="1">
      <c r="A32" s="19">
        <f t="shared" si="3"/>
        <v>0.45138888888888884</v>
      </c>
      <c r="B32" s="20">
        <f t="shared" si="4"/>
        <v>58</v>
      </c>
      <c r="C32" s="46" t="s">
        <v>35</v>
      </c>
      <c r="D32" s="51" t="s">
        <v>26</v>
      </c>
      <c r="E32" s="52" t="s">
        <v>33</v>
      </c>
      <c r="F32" s="38"/>
      <c r="G32" s="23"/>
      <c r="H32" s="24" t="s">
        <v>11</v>
      </c>
      <c r="I32" s="25"/>
      <c r="K32" s="53"/>
    </row>
    <row r="33" spans="1:11" s="27" customFormat="1" ht="18" customHeight="1">
      <c r="A33" s="19">
        <f t="shared" si="3"/>
        <v>0.48958333333333326</v>
      </c>
      <c r="B33" s="20">
        <f t="shared" si="4"/>
        <v>59</v>
      </c>
      <c r="C33" s="46" t="s">
        <v>24</v>
      </c>
      <c r="D33" s="51" t="s">
        <v>28</v>
      </c>
      <c r="E33" s="52" t="s">
        <v>34</v>
      </c>
      <c r="F33" s="38"/>
      <c r="G33" s="23"/>
      <c r="H33" s="24" t="s">
        <v>11</v>
      </c>
      <c r="I33" s="25"/>
      <c r="K33" s="53"/>
    </row>
    <row r="34" spans="1:11" s="27" customFormat="1" ht="18" customHeight="1">
      <c r="A34" s="19">
        <f t="shared" si="3"/>
        <v>0.5277777777777777</v>
      </c>
      <c r="B34" s="20">
        <f t="shared" si="4"/>
        <v>60</v>
      </c>
      <c r="C34" s="46" t="s">
        <v>35</v>
      </c>
      <c r="D34" s="51" t="s">
        <v>25</v>
      </c>
      <c r="E34" s="52" t="s">
        <v>30</v>
      </c>
      <c r="F34" s="38"/>
      <c r="G34" s="23"/>
      <c r="H34" s="24" t="s">
        <v>11</v>
      </c>
      <c r="I34" s="25"/>
      <c r="K34" s="53"/>
    </row>
    <row r="35" spans="1:9" ht="18" customHeight="1">
      <c r="A35" s="19">
        <f t="shared" si="3"/>
        <v>0.5659722222222221</v>
      </c>
      <c r="B35" s="20">
        <f t="shared" si="4"/>
        <v>61</v>
      </c>
      <c r="C35" s="46" t="s">
        <v>24</v>
      </c>
      <c r="D35" s="51" t="s">
        <v>32</v>
      </c>
      <c r="E35" s="52" t="s">
        <v>27</v>
      </c>
      <c r="F35" s="38"/>
      <c r="G35" s="23"/>
      <c r="H35" s="24" t="s">
        <v>11</v>
      </c>
      <c r="I35" s="25"/>
    </row>
    <row r="36" spans="1:9" ht="18" customHeight="1">
      <c r="A36" s="19">
        <f t="shared" si="3"/>
        <v>0.6041666666666665</v>
      </c>
      <c r="B36" s="20">
        <f t="shared" si="4"/>
        <v>62</v>
      </c>
      <c r="C36" s="46" t="s">
        <v>35</v>
      </c>
      <c r="D36" s="51" t="s">
        <v>33</v>
      </c>
      <c r="E36" s="52" t="s">
        <v>29</v>
      </c>
      <c r="F36" s="38"/>
      <c r="G36" s="23"/>
      <c r="H36" s="24" t="s">
        <v>11</v>
      </c>
      <c r="I36" s="25"/>
    </row>
    <row r="37" spans="1:9" ht="18" customHeight="1">
      <c r="A37" s="19">
        <f t="shared" si="3"/>
        <v>0.6423611111111109</v>
      </c>
      <c r="B37" s="20">
        <f t="shared" si="4"/>
        <v>63</v>
      </c>
      <c r="C37" s="46" t="s">
        <v>24</v>
      </c>
      <c r="D37" s="51" t="s">
        <v>34</v>
      </c>
      <c r="E37" s="52" t="s">
        <v>31</v>
      </c>
      <c r="F37" s="39"/>
      <c r="G37" s="23"/>
      <c r="H37" s="24" t="s">
        <v>11</v>
      </c>
      <c r="I37" s="25"/>
    </row>
    <row r="38" spans="1:9" ht="18" customHeight="1">
      <c r="A38" s="19">
        <f t="shared" si="3"/>
        <v>0.6805555555555554</v>
      </c>
      <c r="B38" s="20">
        <f t="shared" si="4"/>
        <v>64</v>
      </c>
      <c r="C38" s="46" t="s">
        <v>35</v>
      </c>
      <c r="D38" s="51" t="s">
        <v>30</v>
      </c>
      <c r="E38" s="52" t="s">
        <v>26</v>
      </c>
      <c r="F38" s="40"/>
      <c r="G38" s="23"/>
      <c r="H38" s="24" t="s">
        <v>11</v>
      </c>
      <c r="I38" s="25"/>
    </row>
    <row r="39" spans="1:9" ht="18" customHeight="1">
      <c r="A39" s="28">
        <f t="shared" si="3"/>
        <v>0.7187499999999998</v>
      </c>
      <c r="B39" s="29">
        <f t="shared" si="4"/>
        <v>65</v>
      </c>
      <c r="C39" s="47" t="s">
        <v>24</v>
      </c>
      <c r="D39" s="60" t="s">
        <v>32</v>
      </c>
      <c r="E39" s="59" t="s">
        <v>28</v>
      </c>
      <c r="F39" s="38"/>
      <c r="G39" s="32"/>
      <c r="H39" s="33" t="s">
        <v>11</v>
      </c>
      <c r="I39" s="34"/>
    </row>
    <row r="40" ht="12.75">
      <c r="F40" s="40"/>
    </row>
    <row r="41" spans="1:9" ht="15.75">
      <c r="A41" s="48">
        <v>0.75</v>
      </c>
      <c r="B41" s="11" t="s">
        <v>19</v>
      </c>
      <c r="F41" s="38"/>
      <c r="G41" s="27"/>
      <c r="H41" s="27"/>
      <c r="I41" s="27"/>
    </row>
    <row r="42" spans="6:9" ht="12.75">
      <c r="F42" s="38"/>
      <c r="G42" s="27"/>
      <c r="H42" s="27"/>
      <c r="I42" s="27"/>
    </row>
  </sheetData>
  <sheetProtection/>
  <mergeCells count="2">
    <mergeCell ref="A1:E1"/>
    <mergeCell ref="G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4.57421875" style="87" customWidth="1"/>
    <col min="2" max="2" width="22.8515625" style="87" customWidth="1"/>
    <col min="3" max="12" width="8.7109375" style="87" customWidth="1"/>
    <col min="13" max="14" width="5.8515625" style="87" customWidth="1"/>
    <col min="15" max="16" width="10.421875" style="87" customWidth="1"/>
    <col min="17" max="16384" width="9.140625" style="87" customWidth="1"/>
  </cols>
  <sheetData>
    <row r="1" spans="1:15" ht="23.25">
      <c r="A1" s="85"/>
      <c r="B1" s="86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N1" s="88" t="s">
        <v>46</v>
      </c>
      <c r="O1" s="89" t="s">
        <v>56</v>
      </c>
    </row>
    <row r="2" spans="1:15" ht="25.5" customHeight="1">
      <c r="A2" s="72"/>
      <c r="B2" s="90" t="s">
        <v>51</v>
      </c>
      <c r="C2" s="91"/>
      <c r="D2" s="91"/>
      <c r="E2" s="90" t="s">
        <v>36</v>
      </c>
      <c r="F2" s="91"/>
      <c r="G2" s="91"/>
      <c r="H2" s="92"/>
      <c r="I2" s="90"/>
      <c r="K2" s="93"/>
      <c r="L2" s="94"/>
      <c r="N2" s="88" t="s">
        <v>47</v>
      </c>
      <c r="O2" s="89" t="s">
        <v>57</v>
      </c>
    </row>
    <row r="3" spans="1:16" ht="15" thickBot="1">
      <c r="A3" s="95"/>
      <c r="I3" s="96"/>
      <c r="J3" s="96"/>
      <c r="K3" s="96"/>
      <c r="O3" s="95"/>
      <c r="P3" s="95"/>
    </row>
    <row r="4" spans="1:16" ht="25.5" customHeight="1" thickBot="1">
      <c r="A4" s="97"/>
      <c r="B4" s="98" t="s">
        <v>6</v>
      </c>
      <c r="C4" s="99">
        <v>1</v>
      </c>
      <c r="D4" s="99">
        <v>2</v>
      </c>
      <c r="E4" s="99">
        <v>3</v>
      </c>
      <c r="F4" s="99">
        <v>4</v>
      </c>
      <c r="G4" s="99">
        <v>5</v>
      </c>
      <c r="H4" s="99">
        <v>6</v>
      </c>
      <c r="I4" s="99">
        <v>7</v>
      </c>
      <c r="J4" s="99">
        <v>8</v>
      </c>
      <c r="K4" s="99">
        <v>9</v>
      </c>
      <c r="L4" s="99">
        <v>10</v>
      </c>
      <c r="M4" s="216" t="s">
        <v>7</v>
      </c>
      <c r="N4" s="216"/>
      <c r="O4" s="100" t="s">
        <v>8</v>
      </c>
      <c r="P4" s="101" t="s">
        <v>9</v>
      </c>
    </row>
    <row r="5" spans="1:18" ht="17.25" thickBot="1" thickTop="1">
      <c r="A5" s="217">
        <v>1</v>
      </c>
      <c r="B5" s="218" t="s">
        <v>53</v>
      </c>
      <c r="C5" s="102"/>
      <c r="D5" s="103">
        <v>2</v>
      </c>
      <c r="E5" s="103">
        <v>2</v>
      </c>
      <c r="F5" s="103">
        <v>2</v>
      </c>
      <c r="G5" s="103"/>
      <c r="H5" s="103">
        <v>2</v>
      </c>
      <c r="I5" s="103">
        <v>2</v>
      </c>
      <c r="J5" s="104">
        <v>2</v>
      </c>
      <c r="K5" s="104"/>
      <c r="L5" s="103">
        <v>2</v>
      </c>
      <c r="M5" s="105"/>
      <c r="N5" s="106"/>
      <c r="O5" s="219">
        <f>SUM(C5:L5)</f>
        <v>14</v>
      </c>
      <c r="P5" s="220"/>
      <c r="R5" s="80"/>
    </row>
    <row r="6" spans="1:18" ht="15.75" customHeight="1" thickBot="1" thickTop="1">
      <c r="A6" s="217"/>
      <c r="B6" s="218"/>
      <c r="C6" s="107"/>
      <c r="D6" s="108">
        <v>35</v>
      </c>
      <c r="E6" s="108">
        <v>29</v>
      </c>
      <c r="F6" s="108">
        <v>26</v>
      </c>
      <c r="G6" s="108"/>
      <c r="H6" s="108">
        <v>34</v>
      </c>
      <c r="I6" s="108">
        <v>32</v>
      </c>
      <c r="J6" s="109">
        <v>44</v>
      </c>
      <c r="K6" s="109"/>
      <c r="L6" s="81">
        <v>39</v>
      </c>
      <c r="M6" s="110">
        <f>SUBTOTAL(9,C6:L6)</f>
        <v>239</v>
      </c>
      <c r="N6" s="111">
        <f>SUM(M6-N7)</f>
        <v>138</v>
      </c>
      <c r="O6" s="219"/>
      <c r="P6" s="220"/>
      <c r="R6" s="80"/>
    </row>
    <row r="7" spans="1:18" ht="16.5" customHeight="1" thickTop="1">
      <c r="A7" s="217"/>
      <c r="B7" s="218"/>
      <c r="C7" s="112"/>
      <c r="D7" s="113">
        <v>21</v>
      </c>
      <c r="E7" s="113">
        <v>17</v>
      </c>
      <c r="F7" s="113">
        <v>17</v>
      </c>
      <c r="G7" s="113"/>
      <c r="H7" s="113">
        <v>10</v>
      </c>
      <c r="I7" s="113">
        <v>14</v>
      </c>
      <c r="J7" s="114">
        <v>13</v>
      </c>
      <c r="K7" s="114"/>
      <c r="L7" s="115">
        <v>9</v>
      </c>
      <c r="M7" s="116"/>
      <c r="N7" s="117">
        <f>SUBTOTAL(9,C7:L7)</f>
        <v>101</v>
      </c>
      <c r="O7" s="219"/>
      <c r="P7" s="220"/>
      <c r="R7" s="80"/>
    </row>
    <row r="8" spans="1:18" ht="15.75" customHeight="1">
      <c r="A8" s="208">
        <v>2</v>
      </c>
      <c r="B8" s="209" t="s">
        <v>54</v>
      </c>
      <c r="C8" s="118">
        <v>0</v>
      </c>
      <c r="D8" s="119"/>
      <c r="E8" s="120">
        <v>2</v>
      </c>
      <c r="F8" s="120">
        <v>2</v>
      </c>
      <c r="G8" s="120">
        <v>2</v>
      </c>
      <c r="H8" s="120">
        <v>2</v>
      </c>
      <c r="I8" s="120">
        <v>2</v>
      </c>
      <c r="J8" s="120">
        <v>2</v>
      </c>
      <c r="K8" s="121"/>
      <c r="L8" s="118"/>
      <c r="M8" s="105"/>
      <c r="N8" s="106"/>
      <c r="O8" s="210">
        <f>SUM(C8:L8)</f>
        <v>12</v>
      </c>
      <c r="P8" s="211"/>
      <c r="R8" s="80"/>
    </row>
    <row r="9" spans="1:18" ht="15.75" customHeight="1">
      <c r="A9" s="208"/>
      <c r="B9" s="209"/>
      <c r="C9" s="82">
        <v>21</v>
      </c>
      <c r="D9" s="107"/>
      <c r="E9" s="109">
        <v>26</v>
      </c>
      <c r="F9" s="109">
        <v>28</v>
      </c>
      <c r="G9" s="109">
        <v>25</v>
      </c>
      <c r="H9" s="109">
        <v>30</v>
      </c>
      <c r="I9" s="109">
        <v>38</v>
      </c>
      <c r="J9" s="109">
        <v>42</v>
      </c>
      <c r="K9" s="109"/>
      <c r="L9" s="82"/>
      <c r="M9" s="110">
        <f>SUBTOTAL(9,C9:L9)</f>
        <v>210</v>
      </c>
      <c r="N9" s="111">
        <f>SUM(M9-N10)</f>
        <v>68</v>
      </c>
      <c r="O9" s="210"/>
      <c r="P9" s="211"/>
      <c r="R9" s="80"/>
    </row>
    <row r="10" spans="1:18" ht="16.5" customHeight="1">
      <c r="A10" s="208"/>
      <c r="B10" s="209"/>
      <c r="C10" s="122">
        <v>35</v>
      </c>
      <c r="D10" s="112"/>
      <c r="E10" s="114">
        <v>19</v>
      </c>
      <c r="F10" s="114">
        <v>20</v>
      </c>
      <c r="G10" s="114">
        <v>17</v>
      </c>
      <c r="H10" s="114">
        <v>13</v>
      </c>
      <c r="I10" s="114">
        <v>16</v>
      </c>
      <c r="J10" s="114">
        <v>22</v>
      </c>
      <c r="K10" s="114"/>
      <c r="L10" s="122"/>
      <c r="M10" s="116"/>
      <c r="N10" s="117">
        <f>SUBTOTAL(9,C10:L10)</f>
        <v>142</v>
      </c>
      <c r="O10" s="210"/>
      <c r="P10" s="211"/>
      <c r="R10" s="80"/>
    </row>
    <row r="11" spans="1:18" ht="15.75" customHeight="1">
      <c r="A11" s="208">
        <v>3</v>
      </c>
      <c r="B11" s="209" t="s">
        <v>15</v>
      </c>
      <c r="C11" s="121">
        <v>0</v>
      </c>
      <c r="D11" s="118">
        <v>0</v>
      </c>
      <c r="E11" s="119"/>
      <c r="F11" s="120">
        <v>0</v>
      </c>
      <c r="G11" s="120">
        <v>2</v>
      </c>
      <c r="H11" s="120"/>
      <c r="I11" s="120">
        <v>2</v>
      </c>
      <c r="J11" s="120">
        <v>2</v>
      </c>
      <c r="K11" s="121">
        <v>2</v>
      </c>
      <c r="L11" s="118"/>
      <c r="M11" s="105"/>
      <c r="N11" s="106"/>
      <c r="O11" s="210">
        <f>SUM(C11:L11)</f>
        <v>8</v>
      </c>
      <c r="P11" s="211"/>
      <c r="R11" s="80"/>
    </row>
    <row r="12" spans="1:18" ht="15.75" customHeight="1">
      <c r="A12" s="208"/>
      <c r="B12" s="209"/>
      <c r="C12" s="109">
        <v>17</v>
      </c>
      <c r="D12" s="82">
        <v>19</v>
      </c>
      <c r="E12" s="107"/>
      <c r="F12" s="109">
        <v>21</v>
      </c>
      <c r="G12" s="109">
        <v>27</v>
      </c>
      <c r="H12" s="109"/>
      <c r="I12" s="109">
        <v>18</v>
      </c>
      <c r="J12" s="109">
        <v>23</v>
      </c>
      <c r="K12" s="109">
        <v>19</v>
      </c>
      <c r="L12" s="82"/>
      <c r="M12" s="110">
        <f>SUBTOTAL(9,C12:L12)</f>
        <v>144</v>
      </c>
      <c r="N12" s="111">
        <f>SUM(M12-N13)</f>
        <v>-6</v>
      </c>
      <c r="O12" s="210"/>
      <c r="P12" s="211"/>
      <c r="R12" s="80"/>
    </row>
    <row r="13" spans="1:18" ht="16.5" customHeight="1">
      <c r="A13" s="208"/>
      <c r="B13" s="209"/>
      <c r="C13" s="114">
        <v>29</v>
      </c>
      <c r="D13" s="122">
        <v>26</v>
      </c>
      <c r="E13" s="112"/>
      <c r="F13" s="114">
        <v>26</v>
      </c>
      <c r="G13" s="114">
        <v>18</v>
      </c>
      <c r="H13" s="114"/>
      <c r="I13" s="114">
        <v>17</v>
      </c>
      <c r="J13" s="114">
        <v>19</v>
      </c>
      <c r="K13" s="114">
        <v>15</v>
      </c>
      <c r="L13" s="122"/>
      <c r="M13" s="116"/>
      <c r="N13" s="117">
        <f>SUBTOTAL(9,C13:L13)</f>
        <v>150</v>
      </c>
      <c r="O13" s="210"/>
      <c r="P13" s="211"/>
      <c r="R13" s="80"/>
    </row>
    <row r="14" spans="1:18" ht="15.75" customHeight="1">
      <c r="A14" s="208">
        <v>4</v>
      </c>
      <c r="B14" s="209" t="s">
        <v>17</v>
      </c>
      <c r="C14" s="118">
        <v>0</v>
      </c>
      <c r="D14" s="121">
        <v>0</v>
      </c>
      <c r="E14" s="118">
        <v>2</v>
      </c>
      <c r="F14" s="119"/>
      <c r="G14" s="118"/>
      <c r="H14" s="120">
        <v>2</v>
      </c>
      <c r="I14" s="120"/>
      <c r="J14" s="120">
        <v>2</v>
      </c>
      <c r="K14" s="121">
        <v>2</v>
      </c>
      <c r="L14" s="118">
        <v>2</v>
      </c>
      <c r="M14" s="105"/>
      <c r="N14" s="106"/>
      <c r="O14" s="210">
        <f>SUM(C14:L14)</f>
        <v>10</v>
      </c>
      <c r="P14" s="211"/>
      <c r="R14" s="80"/>
    </row>
    <row r="15" spans="1:16" ht="15.75" customHeight="1">
      <c r="A15" s="208"/>
      <c r="B15" s="209"/>
      <c r="C15" s="82">
        <v>17</v>
      </c>
      <c r="D15" s="109">
        <v>20</v>
      </c>
      <c r="E15" s="82">
        <v>26</v>
      </c>
      <c r="F15" s="107"/>
      <c r="G15" s="82"/>
      <c r="H15" s="109">
        <v>20</v>
      </c>
      <c r="I15" s="109"/>
      <c r="J15" s="109">
        <v>33</v>
      </c>
      <c r="K15" s="109">
        <v>29</v>
      </c>
      <c r="L15" s="82">
        <v>31</v>
      </c>
      <c r="M15" s="110">
        <f>SUBTOTAL(9,C15:L15)</f>
        <v>176</v>
      </c>
      <c r="N15" s="111">
        <f>SUM(M15-N16)</f>
        <v>35</v>
      </c>
      <c r="O15" s="210"/>
      <c r="P15" s="211"/>
    </row>
    <row r="16" spans="1:16" ht="16.5" customHeight="1">
      <c r="A16" s="208"/>
      <c r="B16" s="209"/>
      <c r="C16" s="122">
        <v>26</v>
      </c>
      <c r="D16" s="114">
        <v>28</v>
      </c>
      <c r="E16" s="122">
        <v>21</v>
      </c>
      <c r="F16" s="112"/>
      <c r="G16" s="122"/>
      <c r="H16" s="114">
        <v>16</v>
      </c>
      <c r="I16" s="114"/>
      <c r="J16" s="114">
        <v>20</v>
      </c>
      <c r="K16" s="114">
        <v>13</v>
      </c>
      <c r="L16" s="122">
        <v>17</v>
      </c>
      <c r="M16" s="116"/>
      <c r="N16" s="117">
        <f>SUBTOTAL(9,C16:L16)</f>
        <v>141</v>
      </c>
      <c r="O16" s="210"/>
      <c r="P16" s="211"/>
    </row>
    <row r="17" spans="1:16" ht="15.75" customHeight="1">
      <c r="A17" s="208">
        <v>5</v>
      </c>
      <c r="B17" s="209" t="s">
        <v>55</v>
      </c>
      <c r="C17" s="118"/>
      <c r="D17" s="121">
        <v>0</v>
      </c>
      <c r="E17" s="121">
        <v>0</v>
      </c>
      <c r="F17" s="118"/>
      <c r="G17" s="119"/>
      <c r="H17" s="120">
        <v>0</v>
      </c>
      <c r="I17" s="121">
        <v>2</v>
      </c>
      <c r="J17" s="120">
        <v>2</v>
      </c>
      <c r="K17" s="121">
        <v>2</v>
      </c>
      <c r="L17" s="118">
        <v>2</v>
      </c>
      <c r="M17" s="105"/>
      <c r="N17" s="106"/>
      <c r="O17" s="210">
        <f>SUM(C17:L17)</f>
        <v>8</v>
      </c>
      <c r="P17" s="211"/>
    </row>
    <row r="18" spans="1:16" ht="15.75" customHeight="1">
      <c r="A18" s="208"/>
      <c r="B18" s="209"/>
      <c r="C18" s="82"/>
      <c r="D18" s="109">
        <v>17</v>
      </c>
      <c r="E18" s="109">
        <v>18</v>
      </c>
      <c r="F18" s="82"/>
      <c r="G18" s="107"/>
      <c r="H18" s="109">
        <v>23</v>
      </c>
      <c r="I18" s="109">
        <v>20</v>
      </c>
      <c r="J18" s="109">
        <v>24</v>
      </c>
      <c r="K18" s="109">
        <v>25</v>
      </c>
      <c r="L18" s="82">
        <v>25</v>
      </c>
      <c r="M18" s="110">
        <f>SUBTOTAL(9,C18:L18)</f>
        <v>152</v>
      </c>
      <c r="N18" s="111">
        <f>SUM(M18-N19)</f>
        <v>8</v>
      </c>
      <c r="O18" s="210"/>
      <c r="P18" s="211"/>
    </row>
    <row r="19" spans="1:16" ht="16.5" customHeight="1">
      <c r="A19" s="208"/>
      <c r="B19" s="209"/>
      <c r="C19" s="122"/>
      <c r="D19" s="114">
        <v>25</v>
      </c>
      <c r="E19" s="114">
        <v>27</v>
      </c>
      <c r="F19" s="122"/>
      <c r="G19" s="112"/>
      <c r="H19" s="114">
        <v>26</v>
      </c>
      <c r="I19" s="114">
        <v>17</v>
      </c>
      <c r="J19" s="114">
        <v>18</v>
      </c>
      <c r="K19" s="114">
        <v>17</v>
      </c>
      <c r="L19" s="122">
        <v>14</v>
      </c>
      <c r="M19" s="116"/>
      <c r="N19" s="117">
        <f>SUBTOTAL(9,C19:L19)</f>
        <v>144</v>
      </c>
      <c r="O19" s="210"/>
      <c r="P19" s="211"/>
    </row>
    <row r="20" spans="1:16" ht="15.75" customHeight="1">
      <c r="A20" s="208">
        <v>6</v>
      </c>
      <c r="B20" s="209" t="s">
        <v>14</v>
      </c>
      <c r="C20" s="103">
        <v>0</v>
      </c>
      <c r="D20" s="121">
        <v>0</v>
      </c>
      <c r="E20" s="121"/>
      <c r="F20" s="121">
        <v>0</v>
      </c>
      <c r="G20" s="121">
        <v>2</v>
      </c>
      <c r="H20" s="119"/>
      <c r="I20" s="120">
        <v>1</v>
      </c>
      <c r="J20" s="120"/>
      <c r="K20" s="121">
        <v>2</v>
      </c>
      <c r="L20" s="118">
        <v>2</v>
      </c>
      <c r="M20" s="105"/>
      <c r="N20" s="106"/>
      <c r="O20" s="210">
        <f>SUM(C20:L20)</f>
        <v>7</v>
      </c>
      <c r="P20" s="211"/>
    </row>
    <row r="21" spans="1:16" ht="15.75" customHeight="1">
      <c r="A21" s="208"/>
      <c r="B21" s="209"/>
      <c r="C21" s="123">
        <v>10</v>
      </c>
      <c r="D21" s="109">
        <v>13</v>
      </c>
      <c r="E21" s="109"/>
      <c r="F21" s="109">
        <v>16</v>
      </c>
      <c r="G21" s="109">
        <v>26</v>
      </c>
      <c r="H21" s="107"/>
      <c r="I21" s="109">
        <v>16</v>
      </c>
      <c r="J21" s="109"/>
      <c r="K21" s="109">
        <v>26</v>
      </c>
      <c r="L21" s="82">
        <v>21</v>
      </c>
      <c r="M21" s="110">
        <f>SUBTOTAL(9,C21:L21)</f>
        <v>128</v>
      </c>
      <c r="N21" s="111">
        <f>SUM(M21-N22)</f>
        <v>-21</v>
      </c>
      <c r="O21" s="210"/>
      <c r="P21" s="211"/>
    </row>
    <row r="22" spans="1:16" ht="16.5" customHeight="1">
      <c r="A22" s="208"/>
      <c r="B22" s="209"/>
      <c r="C22" s="124">
        <v>34</v>
      </c>
      <c r="D22" s="114">
        <v>30</v>
      </c>
      <c r="E22" s="114"/>
      <c r="F22" s="114">
        <v>20</v>
      </c>
      <c r="G22" s="114">
        <v>23</v>
      </c>
      <c r="H22" s="112"/>
      <c r="I22" s="114">
        <v>16</v>
      </c>
      <c r="J22" s="114"/>
      <c r="K22" s="114">
        <v>16</v>
      </c>
      <c r="L22" s="122">
        <v>10</v>
      </c>
      <c r="M22" s="116"/>
      <c r="N22" s="117">
        <f>SUBTOTAL(9,C22:L22)</f>
        <v>149</v>
      </c>
      <c r="O22" s="210"/>
      <c r="P22" s="211"/>
    </row>
    <row r="23" spans="1:16" ht="15.75" customHeight="1">
      <c r="A23" s="208">
        <v>7</v>
      </c>
      <c r="B23" s="209" t="s">
        <v>18</v>
      </c>
      <c r="C23" s="103">
        <v>0</v>
      </c>
      <c r="D23" s="121"/>
      <c r="E23" s="121">
        <v>0</v>
      </c>
      <c r="F23" s="121"/>
      <c r="G23" s="121">
        <v>0</v>
      </c>
      <c r="H23" s="121">
        <v>1</v>
      </c>
      <c r="I23" s="119"/>
      <c r="J23" s="120">
        <v>2</v>
      </c>
      <c r="K23" s="121">
        <v>2</v>
      </c>
      <c r="L23" s="118">
        <v>2</v>
      </c>
      <c r="M23" s="105"/>
      <c r="N23" s="106"/>
      <c r="O23" s="210">
        <f>SUM(C23:L23)</f>
        <v>7</v>
      </c>
      <c r="P23" s="211"/>
    </row>
    <row r="24" spans="1:16" ht="15.75" customHeight="1">
      <c r="A24" s="208"/>
      <c r="B24" s="209"/>
      <c r="C24" s="123">
        <v>14</v>
      </c>
      <c r="D24" s="109"/>
      <c r="E24" s="109">
        <v>17</v>
      </c>
      <c r="F24" s="109"/>
      <c r="G24" s="109">
        <v>17</v>
      </c>
      <c r="H24" s="109">
        <v>16</v>
      </c>
      <c r="I24" s="107"/>
      <c r="J24" s="109">
        <v>20</v>
      </c>
      <c r="K24" s="109">
        <v>30</v>
      </c>
      <c r="L24" s="82">
        <v>26</v>
      </c>
      <c r="M24" s="110">
        <f>SUBTOTAL(9,C24:L24)</f>
        <v>140</v>
      </c>
      <c r="N24" s="111">
        <f>SUM(M24-N25)</f>
        <v>-2</v>
      </c>
      <c r="O24" s="210"/>
      <c r="P24" s="211"/>
    </row>
    <row r="25" spans="1:16" ht="16.5" customHeight="1">
      <c r="A25" s="208"/>
      <c r="B25" s="209"/>
      <c r="C25" s="124">
        <v>32</v>
      </c>
      <c r="D25" s="114"/>
      <c r="E25" s="114">
        <v>18</v>
      </c>
      <c r="F25" s="114"/>
      <c r="G25" s="114">
        <v>20</v>
      </c>
      <c r="H25" s="114">
        <v>16</v>
      </c>
      <c r="I25" s="112"/>
      <c r="J25" s="114">
        <v>18</v>
      </c>
      <c r="K25" s="114">
        <v>23</v>
      </c>
      <c r="L25" s="122">
        <v>15</v>
      </c>
      <c r="M25" s="116"/>
      <c r="N25" s="117">
        <f>SUBTOTAL(9,C25:L25)</f>
        <v>142</v>
      </c>
      <c r="O25" s="210"/>
      <c r="P25" s="211"/>
    </row>
    <row r="26" spans="1:16" ht="15.75" customHeight="1">
      <c r="A26" s="208">
        <v>8</v>
      </c>
      <c r="B26" s="209" t="s">
        <v>21</v>
      </c>
      <c r="C26" s="103">
        <v>0</v>
      </c>
      <c r="D26" s="121">
        <v>0</v>
      </c>
      <c r="E26" s="121">
        <v>0</v>
      </c>
      <c r="F26" s="121">
        <v>0</v>
      </c>
      <c r="G26" s="121">
        <v>0</v>
      </c>
      <c r="H26" s="121"/>
      <c r="I26" s="121">
        <v>0</v>
      </c>
      <c r="J26" s="119"/>
      <c r="K26" s="121"/>
      <c r="L26" s="118">
        <v>2</v>
      </c>
      <c r="M26" s="105"/>
      <c r="N26" s="106"/>
      <c r="O26" s="210">
        <f>SUM(C26:L26)</f>
        <v>2</v>
      </c>
      <c r="P26" s="211"/>
    </row>
    <row r="27" spans="1:16" ht="15.75" customHeight="1">
      <c r="A27" s="208"/>
      <c r="B27" s="209"/>
      <c r="C27" s="123">
        <v>13</v>
      </c>
      <c r="D27" s="109">
        <v>16</v>
      </c>
      <c r="E27" s="109">
        <v>19</v>
      </c>
      <c r="F27" s="109">
        <v>20</v>
      </c>
      <c r="G27" s="109">
        <v>18</v>
      </c>
      <c r="H27" s="109"/>
      <c r="I27" s="109">
        <v>18</v>
      </c>
      <c r="J27" s="107"/>
      <c r="K27" s="109"/>
      <c r="L27" s="82">
        <v>35</v>
      </c>
      <c r="M27" s="110">
        <f>SUBTOTAL(9,C27:L27)</f>
        <v>139</v>
      </c>
      <c r="N27" s="111">
        <f>SUM(M27-N28)</f>
        <v>-60</v>
      </c>
      <c r="O27" s="210"/>
      <c r="P27" s="211"/>
    </row>
    <row r="28" spans="1:16" ht="16.5" customHeight="1">
      <c r="A28" s="208"/>
      <c r="B28" s="209"/>
      <c r="C28" s="124">
        <v>44</v>
      </c>
      <c r="D28" s="114">
        <v>38</v>
      </c>
      <c r="E28" s="114">
        <v>23</v>
      </c>
      <c r="F28" s="114">
        <v>33</v>
      </c>
      <c r="G28" s="114">
        <v>24</v>
      </c>
      <c r="H28" s="114"/>
      <c r="I28" s="114">
        <v>20</v>
      </c>
      <c r="J28" s="112"/>
      <c r="K28" s="114"/>
      <c r="L28" s="122">
        <v>17</v>
      </c>
      <c r="M28" s="116"/>
      <c r="N28" s="117">
        <f>SUBTOTAL(9,C28:L28)</f>
        <v>199</v>
      </c>
      <c r="O28" s="210"/>
      <c r="P28" s="211"/>
    </row>
    <row r="29" spans="1:16" ht="16.5" customHeight="1">
      <c r="A29" s="208">
        <v>9</v>
      </c>
      <c r="B29" s="209" t="s">
        <v>38</v>
      </c>
      <c r="C29" s="103"/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/>
      <c r="K29" s="125"/>
      <c r="L29" s="121">
        <v>1</v>
      </c>
      <c r="M29" s="105"/>
      <c r="N29" s="106"/>
      <c r="O29" s="210">
        <f>SUM(C29:L29)</f>
        <v>1</v>
      </c>
      <c r="P29" s="211"/>
    </row>
    <row r="30" spans="1:16" ht="16.5" customHeight="1">
      <c r="A30" s="208"/>
      <c r="B30" s="209"/>
      <c r="C30" s="123"/>
      <c r="D30" s="123">
        <v>22</v>
      </c>
      <c r="E30" s="123">
        <v>15</v>
      </c>
      <c r="F30" s="123">
        <v>13</v>
      </c>
      <c r="G30" s="123">
        <v>17</v>
      </c>
      <c r="H30" s="123">
        <v>16</v>
      </c>
      <c r="I30" s="123">
        <v>23</v>
      </c>
      <c r="J30" s="123"/>
      <c r="K30" s="126"/>
      <c r="L30" s="109">
        <v>15</v>
      </c>
      <c r="M30" s="110">
        <f>SUBTOTAL(9,C30:L30)</f>
        <v>121</v>
      </c>
      <c r="N30" s="111">
        <f>SUM(M30-N31)</f>
        <v>-65</v>
      </c>
      <c r="O30" s="210"/>
      <c r="P30" s="211"/>
    </row>
    <row r="31" spans="1:16" ht="16.5" customHeight="1">
      <c r="A31" s="208"/>
      <c r="B31" s="209"/>
      <c r="C31" s="124"/>
      <c r="D31" s="124">
        <v>42</v>
      </c>
      <c r="E31" s="124">
        <v>19</v>
      </c>
      <c r="F31" s="124">
        <v>29</v>
      </c>
      <c r="G31" s="124">
        <v>25</v>
      </c>
      <c r="H31" s="124">
        <v>26</v>
      </c>
      <c r="I31" s="124">
        <v>30</v>
      </c>
      <c r="J31" s="124"/>
      <c r="K31" s="127"/>
      <c r="L31" s="114">
        <v>15</v>
      </c>
      <c r="M31" s="116"/>
      <c r="N31" s="117">
        <f>SUBTOTAL(9,C31:L31)</f>
        <v>186</v>
      </c>
      <c r="O31" s="210"/>
      <c r="P31" s="211"/>
    </row>
    <row r="32" spans="1:16" ht="15.75" customHeight="1" thickBot="1">
      <c r="A32" s="212">
        <v>10</v>
      </c>
      <c r="B32" s="213" t="s">
        <v>52</v>
      </c>
      <c r="C32" s="103">
        <v>0</v>
      </c>
      <c r="D32" s="103"/>
      <c r="E32" s="103"/>
      <c r="F32" s="103">
        <v>0</v>
      </c>
      <c r="G32" s="103">
        <v>0</v>
      </c>
      <c r="H32" s="128">
        <v>0</v>
      </c>
      <c r="I32" s="128">
        <v>0</v>
      </c>
      <c r="J32" s="128">
        <v>0</v>
      </c>
      <c r="K32" s="128">
        <v>1</v>
      </c>
      <c r="L32" s="119"/>
      <c r="M32" s="105"/>
      <c r="N32" s="106"/>
      <c r="O32" s="214">
        <f>SUM(C32:L32)</f>
        <v>1</v>
      </c>
      <c r="P32" s="215"/>
    </row>
    <row r="33" spans="1:16" ht="15" customHeight="1" thickBot="1">
      <c r="A33" s="212"/>
      <c r="B33" s="213"/>
      <c r="C33" s="123">
        <v>9</v>
      </c>
      <c r="D33" s="123"/>
      <c r="E33" s="123"/>
      <c r="F33" s="123">
        <v>17</v>
      </c>
      <c r="G33" s="123">
        <v>14</v>
      </c>
      <c r="H33" s="108">
        <v>10</v>
      </c>
      <c r="I33" s="108">
        <v>15</v>
      </c>
      <c r="J33" s="108">
        <v>17</v>
      </c>
      <c r="K33" s="108">
        <v>15</v>
      </c>
      <c r="L33" s="107"/>
      <c r="M33" s="110">
        <f>SUBTOTAL(9,C33:L33)</f>
        <v>97</v>
      </c>
      <c r="N33" s="111">
        <f>SUM(M33-N34)</f>
        <v>-95</v>
      </c>
      <c r="O33" s="214"/>
      <c r="P33" s="215"/>
    </row>
    <row r="34" spans="1:16" ht="15.75" customHeight="1" thickBot="1">
      <c r="A34" s="212"/>
      <c r="B34" s="213"/>
      <c r="C34" s="129">
        <v>39</v>
      </c>
      <c r="D34" s="129"/>
      <c r="E34" s="129"/>
      <c r="F34" s="129">
        <v>31</v>
      </c>
      <c r="G34" s="129">
        <v>25</v>
      </c>
      <c r="H34" s="130">
        <v>21</v>
      </c>
      <c r="I34" s="130">
        <v>26</v>
      </c>
      <c r="J34" s="130">
        <v>35</v>
      </c>
      <c r="K34" s="130">
        <v>15</v>
      </c>
      <c r="L34" s="131"/>
      <c r="M34" s="132"/>
      <c r="N34" s="133">
        <f>SUBTOTAL(109,C34:L34)</f>
        <v>192</v>
      </c>
      <c r="O34" s="214"/>
      <c r="P34" s="215"/>
    </row>
    <row r="35" spans="1:16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34" t="str">
        <f>IF(M35&lt;&gt;N35,"! Väravate vahe ei ole õige. Andmete sisestus pooleli või tulemused sisestatud valesti =&gt;&gt;"," ")</f>
        <v> </v>
      </c>
      <c r="M35" s="203">
        <f>SUM(M6:M34)</f>
        <v>1546</v>
      </c>
      <c r="N35" s="203">
        <f>N7+N19+N28+N31+N34+N10+N13+N16+N22+N25</f>
        <v>1546</v>
      </c>
      <c r="P35" s="83"/>
    </row>
  </sheetData>
  <sheetProtection/>
  <mergeCells count="41">
    <mergeCell ref="M4:N4"/>
    <mergeCell ref="A5:A7"/>
    <mergeCell ref="B5:B7"/>
    <mergeCell ref="O5:O7"/>
    <mergeCell ref="P5:P7"/>
    <mergeCell ref="A8:A10"/>
    <mergeCell ref="B8:B10"/>
    <mergeCell ref="O8:O10"/>
    <mergeCell ref="P8:P10"/>
    <mergeCell ref="A11:A13"/>
    <mergeCell ref="B11:B13"/>
    <mergeCell ref="O11:O13"/>
    <mergeCell ref="P11:P13"/>
    <mergeCell ref="A14:A16"/>
    <mergeCell ref="B14:B16"/>
    <mergeCell ref="O14:O16"/>
    <mergeCell ref="P14:P16"/>
    <mergeCell ref="A17:A19"/>
    <mergeCell ref="B17:B19"/>
    <mergeCell ref="O17:O19"/>
    <mergeCell ref="P17:P19"/>
    <mergeCell ref="A20:A22"/>
    <mergeCell ref="B20:B22"/>
    <mergeCell ref="O20:O22"/>
    <mergeCell ref="P20:P22"/>
    <mergeCell ref="A23:A25"/>
    <mergeCell ref="B23:B25"/>
    <mergeCell ref="O23:O25"/>
    <mergeCell ref="P23:P25"/>
    <mergeCell ref="A26:A28"/>
    <mergeCell ref="B26:B28"/>
    <mergeCell ref="O26:O28"/>
    <mergeCell ref="P26:P28"/>
    <mergeCell ref="A29:A31"/>
    <mergeCell ref="B29:B31"/>
    <mergeCell ref="O29:O31"/>
    <mergeCell ref="P29:P31"/>
    <mergeCell ref="A32:A34"/>
    <mergeCell ref="B32:B34"/>
    <mergeCell ref="O32:O34"/>
    <mergeCell ref="P32:P34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75" zoomScaleNormal="75" zoomScalePageLayoutView="0" workbookViewId="0" topLeftCell="A1">
      <selection activeCell="R4" sqref="R4"/>
    </sheetView>
  </sheetViews>
  <sheetFormatPr defaultColWidth="9.140625" defaultRowHeight="12.75"/>
  <cols>
    <col min="1" max="1" width="4.57421875" style="87" customWidth="1"/>
    <col min="2" max="2" width="22.8515625" style="87" customWidth="1"/>
    <col min="3" max="12" width="8.8515625" style="87" customWidth="1"/>
    <col min="13" max="15" width="9.8515625" style="87" customWidth="1"/>
    <col min="16" max="16384" width="9.140625" style="87" customWidth="1"/>
  </cols>
  <sheetData>
    <row r="1" spans="1:14" ht="23.25">
      <c r="A1" s="85"/>
      <c r="B1" s="86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88" t="s">
        <v>46</v>
      </c>
      <c r="N1" s="89" t="s">
        <v>56</v>
      </c>
    </row>
    <row r="2" spans="1:14" ht="25.5" customHeight="1">
      <c r="A2" s="72"/>
      <c r="B2" s="90" t="s">
        <v>51</v>
      </c>
      <c r="C2" s="91"/>
      <c r="D2" s="91"/>
      <c r="E2" s="90" t="s">
        <v>36</v>
      </c>
      <c r="F2" s="91"/>
      <c r="G2" s="91"/>
      <c r="H2" s="92"/>
      <c r="I2" s="90"/>
      <c r="K2" s="93"/>
      <c r="L2" s="94"/>
      <c r="M2" s="88" t="s">
        <v>47</v>
      </c>
      <c r="N2" s="89" t="s">
        <v>57</v>
      </c>
    </row>
    <row r="3" spans="1:15" ht="15" thickBot="1">
      <c r="A3" s="95"/>
      <c r="I3" s="96"/>
      <c r="J3" s="96"/>
      <c r="K3" s="96"/>
      <c r="N3" s="95"/>
      <c r="O3" s="95"/>
    </row>
    <row r="4" spans="1:15" ht="25.5" customHeight="1" thickBot="1">
      <c r="A4" s="195"/>
      <c r="B4" s="196" t="s">
        <v>6</v>
      </c>
      <c r="C4" s="197">
        <v>1</v>
      </c>
      <c r="D4" s="197">
        <v>2</v>
      </c>
      <c r="E4" s="197">
        <v>3</v>
      </c>
      <c r="F4" s="197">
        <v>4</v>
      </c>
      <c r="G4" s="197">
        <v>5</v>
      </c>
      <c r="H4" s="197">
        <v>6</v>
      </c>
      <c r="I4" s="197">
        <v>7</v>
      </c>
      <c r="J4" s="197">
        <v>8</v>
      </c>
      <c r="K4" s="197">
        <v>9</v>
      </c>
      <c r="L4" s="197">
        <v>10</v>
      </c>
      <c r="M4" s="198" t="s">
        <v>7</v>
      </c>
      <c r="N4" s="198" t="s">
        <v>8</v>
      </c>
      <c r="O4" s="199" t="s">
        <v>9</v>
      </c>
    </row>
    <row r="5" spans="1:17" ht="17.25" thickBot="1" thickTop="1">
      <c r="A5" s="233">
        <v>1</v>
      </c>
      <c r="B5" s="218" t="s">
        <v>53</v>
      </c>
      <c r="C5" s="102"/>
      <c r="D5" s="103">
        <v>2</v>
      </c>
      <c r="E5" s="103">
        <v>2</v>
      </c>
      <c r="F5" s="103">
        <v>2</v>
      </c>
      <c r="G5" s="222"/>
      <c r="H5" s="103">
        <v>2</v>
      </c>
      <c r="I5" s="103">
        <v>2</v>
      </c>
      <c r="J5" s="104">
        <v>2</v>
      </c>
      <c r="K5" s="222"/>
      <c r="L5" s="103">
        <v>2</v>
      </c>
      <c r="M5" s="219"/>
      <c r="N5" s="219"/>
      <c r="O5" s="234"/>
      <c r="Q5" s="80"/>
    </row>
    <row r="6" spans="1:17" ht="15.75" customHeight="1" thickBot="1" thickTop="1">
      <c r="A6" s="233"/>
      <c r="B6" s="218"/>
      <c r="C6" s="107"/>
      <c r="D6" s="108">
        <v>35</v>
      </c>
      <c r="E6" s="108">
        <v>29</v>
      </c>
      <c r="F6" s="108">
        <v>26</v>
      </c>
      <c r="G6" s="223"/>
      <c r="H6" s="108">
        <v>34</v>
      </c>
      <c r="I6" s="108">
        <v>32</v>
      </c>
      <c r="J6" s="109">
        <v>44</v>
      </c>
      <c r="K6" s="223"/>
      <c r="L6" s="81">
        <v>39</v>
      </c>
      <c r="M6" s="219"/>
      <c r="N6" s="219"/>
      <c r="O6" s="234"/>
      <c r="Q6" s="80"/>
    </row>
    <row r="7" spans="1:17" ht="16.5" customHeight="1" thickTop="1">
      <c r="A7" s="233"/>
      <c r="B7" s="218"/>
      <c r="C7" s="112"/>
      <c r="D7" s="113">
        <v>21</v>
      </c>
      <c r="E7" s="113">
        <v>17</v>
      </c>
      <c r="F7" s="113">
        <v>17</v>
      </c>
      <c r="G7" s="224"/>
      <c r="H7" s="113">
        <v>10</v>
      </c>
      <c r="I7" s="113">
        <v>14</v>
      </c>
      <c r="J7" s="114">
        <v>13</v>
      </c>
      <c r="K7" s="224"/>
      <c r="L7" s="115">
        <v>9</v>
      </c>
      <c r="M7" s="219"/>
      <c r="N7" s="219"/>
      <c r="O7" s="234"/>
      <c r="Q7" s="80"/>
    </row>
    <row r="8" spans="1:17" ht="15.75" customHeight="1">
      <c r="A8" s="226">
        <v>2</v>
      </c>
      <c r="B8" s="209" t="s">
        <v>54</v>
      </c>
      <c r="C8" s="118">
        <v>0</v>
      </c>
      <c r="D8" s="119"/>
      <c r="E8" s="120">
        <v>2</v>
      </c>
      <c r="F8" s="120">
        <v>2</v>
      </c>
      <c r="G8" s="120">
        <v>2</v>
      </c>
      <c r="H8" s="120">
        <v>2</v>
      </c>
      <c r="I8" s="120">
        <v>2</v>
      </c>
      <c r="J8" s="120">
        <v>2</v>
      </c>
      <c r="K8" s="222"/>
      <c r="L8" s="222"/>
      <c r="M8" s="210"/>
      <c r="N8" s="210"/>
      <c r="O8" s="227"/>
      <c r="Q8" s="80"/>
    </row>
    <row r="9" spans="1:17" ht="15.75" customHeight="1">
      <c r="A9" s="226"/>
      <c r="B9" s="209"/>
      <c r="C9" s="82">
        <v>21</v>
      </c>
      <c r="D9" s="107"/>
      <c r="E9" s="109">
        <v>26</v>
      </c>
      <c r="F9" s="109">
        <v>28</v>
      </c>
      <c r="G9" s="109">
        <v>25</v>
      </c>
      <c r="H9" s="109">
        <v>30</v>
      </c>
      <c r="I9" s="109">
        <v>38</v>
      </c>
      <c r="J9" s="109">
        <v>42</v>
      </c>
      <c r="K9" s="223"/>
      <c r="L9" s="223"/>
      <c r="M9" s="210"/>
      <c r="N9" s="210"/>
      <c r="O9" s="227"/>
      <c r="Q9" s="80"/>
    </row>
    <row r="10" spans="1:17" ht="16.5" customHeight="1">
      <c r="A10" s="226"/>
      <c r="B10" s="209"/>
      <c r="C10" s="122">
        <v>35</v>
      </c>
      <c r="D10" s="112"/>
      <c r="E10" s="114">
        <v>19</v>
      </c>
      <c r="F10" s="114">
        <v>20</v>
      </c>
      <c r="G10" s="114">
        <v>17</v>
      </c>
      <c r="H10" s="114">
        <v>13</v>
      </c>
      <c r="I10" s="114">
        <v>16</v>
      </c>
      <c r="J10" s="114">
        <v>22</v>
      </c>
      <c r="K10" s="224"/>
      <c r="L10" s="224"/>
      <c r="M10" s="210"/>
      <c r="N10" s="210"/>
      <c r="O10" s="227"/>
      <c r="Q10" s="80"/>
    </row>
    <row r="11" spans="1:17" ht="15.75" customHeight="1">
      <c r="A11" s="226">
        <v>3</v>
      </c>
      <c r="B11" s="209" t="s">
        <v>15</v>
      </c>
      <c r="C11" s="121">
        <v>0</v>
      </c>
      <c r="D11" s="118">
        <v>0</v>
      </c>
      <c r="E11" s="119"/>
      <c r="F11" s="120">
        <v>0</v>
      </c>
      <c r="G11" s="120">
        <v>2</v>
      </c>
      <c r="H11" s="222"/>
      <c r="I11" s="120">
        <v>2</v>
      </c>
      <c r="J11" s="120">
        <v>2</v>
      </c>
      <c r="K11" s="121">
        <v>2</v>
      </c>
      <c r="L11" s="222"/>
      <c r="M11" s="210"/>
      <c r="N11" s="210"/>
      <c r="O11" s="227"/>
      <c r="Q11" s="80"/>
    </row>
    <row r="12" spans="1:17" ht="15.75" customHeight="1">
      <c r="A12" s="226"/>
      <c r="B12" s="209"/>
      <c r="C12" s="109">
        <v>17</v>
      </c>
      <c r="D12" s="82">
        <v>19</v>
      </c>
      <c r="E12" s="107"/>
      <c r="F12" s="109">
        <v>21</v>
      </c>
      <c r="G12" s="109">
        <v>27</v>
      </c>
      <c r="H12" s="223"/>
      <c r="I12" s="109">
        <v>18</v>
      </c>
      <c r="J12" s="109">
        <v>23</v>
      </c>
      <c r="K12" s="109">
        <v>19</v>
      </c>
      <c r="L12" s="223"/>
      <c r="M12" s="210"/>
      <c r="N12" s="210"/>
      <c r="O12" s="227"/>
      <c r="Q12" s="80"/>
    </row>
    <row r="13" spans="1:17" ht="16.5" customHeight="1">
      <c r="A13" s="226"/>
      <c r="B13" s="209"/>
      <c r="C13" s="114">
        <v>29</v>
      </c>
      <c r="D13" s="122">
        <v>26</v>
      </c>
      <c r="E13" s="112"/>
      <c r="F13" s="114">
        <v>26</v>
      </c>
      <c r="G13" s="114">
        <v>18</v>
      </c>
      <c r="H13" s="224"/>
      <c r="I13" s="114">
        <v>17</v>
      </c>
      <c r="J13" s="114">
        <v>19</v>
      </c>
      <c r="K13" s="114">
        <v>15</v>
      </c>
      <c r="L13" s="224"/>
      <c r="M13" s="210"/>
      <c r="N13" s="210"/>
      <c r="O13" s="227"/>
      <c r="Q13" s="80"/>
    </row>
    <row r="14" spans="1:17" ht="15.75" customHeight="1">
      <c r="A14" s="226">
        <v>4</v>
      </c>
      <c r="B14" s="209" t="s">
        <v>17</v>
      </c>
      <c r="C14" s="118">
        <v>0</v>
      </c>
      <c r="D14" s="121">
        <v>0</v>
      </c>
      <c r="E14" s="118">
        <v>2</v>
      </c>
      <c r="F14" s="119"/>
      <c r="G14" s="222"/>
      <c r="H14" s="120">
        <v>2</v>
      </c>
      <c r="I14" s="222"/>
      <c r="J14" s="120">
        <v>2</v>
      </c>
      <c r="K14" s="121">
        <v>2</v>
      </c>
      <c r="L14" s="118">
        <v>2</v>
      </c>
      <c r="M14" s="210"/>
      <c r="N14" s="210"/>
      <c r="O14" s="227"/>
      <c r="Q14" s="80"/>
    </row>
    <row r="15" spans="1:15" ht="15.75" customHeight="1">
      <c r="A15" s="226"/>
      <c r="B15" s="209"/>
      <c r="C15" s="82">
        <v>17</v>
      </c>
      <c r="D15" s="109">
        <v>20</v>
      </c>
      <c r="E15" s="82">
        <v>26</v>
      </c>
      <c r="F15" s="107"/>
      <c r="G15" s="223"/>
      <c r="H15" s="109">
        <v>20</v>
      </c>
      <c r="I15" s="223"/>
      <c r="J15" s="109">
        <v>33</v>
      </c>
      <c r="K15" s="109">
        <v>29</v>
      </c>
      <c r="L15" s="82">
        <v>31</v>
      </c>
      <c r="M15" s="210"/>
      <c r="N15" s="210"/>
      <c r="O15" s="227"/>
    </row>
    <row r="16" spans="1:15" ht="16.5" customHeight="1">
      <c r="A16" s="226"/>
      <c r="B16" s="209"/>
      <c r="C16" s="122">
        <v>26</v>
      </c>
      <c r="D16" s="114">
        <v>28</v>
      </c>
      <c r="E16" s="122">
        <v>21</v>
      </c>
      <c r="F16" s="112"/>
      <c r="G16" s="224"/>
      <c r="H16" s="114">
        <v>16</v>
      </c>
      <c r="I16" s="224"/>
      <c r="J16" s="114">
        <v>20</v>
      </c>
      <c r="K16" s="114">
        <v>13</v>
      </c>
      <c r="L16" s="122">
        <v>17</v>
      </c>
      <c r="M16" s="210"/>
      <c r="N16" s="210"/>
      <c r="O16" s="227"/>
    </row>
    <row r="17" spans="1:15" ht="15.75" customHeight="1">
      <c r="A17" s="226">
        <v>5</v>
      </c>
      <c r="B17" s="209" t="s">
        <v>55</v>
      </c>
      <c r="C17" s="222"/>
      <c r="D17" s="121">
        <v>0</v>
      </c>
      <c r="E17" s="121">
        <v>0</v>
      </c>
      <c r="F17" s="222"/>
      <c r="G17" s="119"/>
      <c r="H17" s="120">
        <v>0</v>
      </c>
      <c r="I17" s="121">
        <v>2</v>
      </c>
      <c r="J17" s="120">
        <v>2</v>
      </c>
      <c r="K17" s="121">
        <v>2</v>
      </c>
      <c r="L17" s="118">
        <v>2</v>
      </c>
      <c r="M17" s="210"/>
      <c r="N17" s="210"/>
      <c r="O17" s="227"/>
    </row>
    <row r="18" spans="1:15" ht="15.75" customHeight="1">
      <c r="A18" s="226"/>
      <c r="B18" s="209"/>
      <c r="C18" s="223"/>
      <c r="D18" s="109">
        <v>17</v>
      </c>
      <c r="E18" s="109">
        <v>18</v>
      </c>
      <c r="F18" s="223"/>
      <c r="G18" s="107"/>
      <c r="H18" s="109">
        <v>23</v>
      </c>
      <c r="I18" s="109">
        <v>20</v>
      </c>
      <c r="J18" s="109">
        <v>24</v>
      </c>
      <c r="K18" s="109">
        <v>25</v>
      </c>
      <c r="L18" s="82">
        <v>25</v>
      </c>
      <c r="M18" s="210"/>
      <c r="N18" s="210"/>
      <c r="O18" s="227"/>
    </row>
    <row r="19" spans="1:15" ht="16.5" customHeight="1">
      <c r="A19" s="226"/>
      <c r="B19" s="209"/>
      <c r="C19" s="224"/>
      <c r="D19" s="114">
        <v>25</v>
      </c>
      <c r="E19" s="114">
        <v>27</v>
      </c>
      <c r="F19" s="224"/>
      <c r="G19" s="112"/>
      <c r="H19" s="114">
        <v>26</v>
      </c>
      <c r="I19" s="114">
        <v>17</v>
      </c>
      <c r="J19" s="114">
        <v>18</v>
      </c>
      <c r="K19" s="114">
        <v>17</v>
      </c>
      <c r="L19" s="122">
        <v>14</v>
      </c>
      <c r="M19" s="210"/>
      <c r="N19" s="210"/>
      <c r="O19" s="227"/>
    </row>
    <row r="20" spans="1:15" ht="15.75" customHeight="1">
      <c r="A20" s="226">
        <v>6</v>
      </c>
      <c r="B20" s="209" t="s">
        <v>14</v>
      </c>
      <c r="C20" s="103">
        <v>0</v>
      </c>
      <c r="D20" s="121">
        <v>0</v>
      </c>
      <c r="E20" s="222"/>
      <c r="F20" s="121">
        <v>0</v>
      </c>
      <c r="G20" s="121">
        <v>2</v>
      </c>
      <c r="H20" s="119"/>
      <c r="I20" s="120">
        <v>1</v>
      </c>
      <c r="J20" s="222"/>
      <c r="K20" s="121">
        <v>2</v>
      </c>
      <c r="L20" s="118">
        <v>2</v>
      </c>
      <c r="M20" s="210"/>
      <c r="N20" s="210"/>
      <c r="O20" s="227"/>
    </row>
    <row r="21" spans="1:15" ht="15.75" customHeight="1">
      <c r="A21" s="226"/>
      <c r="B21" s="209"/>
      <c r="C21" s="123">
        <v>10</v>
      </c>
      <c r="D21" s="109">
        <v>13</v>
      </c>
      <c r="E21" s="223"/>
      <c r="F21" s="109">
        <v>16</v>
      </c>
      <c r="G21" s="109">
        <v>26</v>
      </c>
      <c r="H21" s="107"/>
      <c r="I21" s="109">
        <v>16</v>
      </c>
      <c r="J21" s="223"/>
      <c r="K21" s="109">
        <v>26</v>
      </c>
      <c r="L21" s="82">
        <v>21</v>
      </c>
      <c r="M21" s="210"/>
      <c r="N21" s="210"/>
      <c r="O21" s="227"/>
    </row>
    <row r="22" spans="1:15" ht="16.5" customHeight="1">
      <c r="A22" s="226"/>
      <c r="B22" s="209"/>
      <c r="C22" s="124">
        <v>34</v>
      </c>
      <c r="D22" s="114">
        <v>30</v>
      </c>
      <c r="E22" s="224"/>
      <c r="F22" s="114">
        <v>20</v>
      </c>
      <c r="G22" s="114">
        <v>23</v>
      </c>
      <c r="H22" s="112"/>
      <c r="I22" s="114">
        <v>16</v>
      </c>
      <c r="J22" s="224"/>
      <c r="K22" s="114">
        <v>16</v>
      </c>
      <c r="L22" s="122">
        <v>10</v>
      </c>
      <c r="M22" s="210"/>
      <c r="N22" s="210"/>
      <c r="O22" s="227"/>
    </row>
    <row r="23" spans="1:15" ht="15.75" customHeight="1">
      <c r="A23" s="226">
        <v>7</v>
      </c>
      <c r="B23" s="209" t="s">
        <v>18</v>
      </c>
      <c r="C23" s="103">
        <v>0</v>
      </c>
      <c r="D23" s="222"/>
      <c r="E23" s="121">
        <v>0</v>
      </c>
      <c r="F23" s="222"/>
      <c r="G23" s="121">
        <v>0</v>
      </c>
      <c r="H23" s="121">
        <v>1</v>
      </c>
      <c r="I23" s="119"/>
      <c r="J23" s="120">
        <v>2</v>
      </c>
      <c r="K23" s="121">
        <v>2</v>
      </c>
      <c r="L23" s="118">
        <v>2</v>
      </c>
      <c r="M23" s="210"/>
      <c r="N23" s="210"/>
      <c r="O23" s="227"/>
    </row>
    <row r="24" spans="1:15" ht="15.75" customHeight="1">
      <c r="A24" s="226"/>
      <c r="B24" s="209"/>
      <c r="C24" s="123">
        <v>14</v>
      </c>
      <c r="D24" s="223"/>
      <c r="E24" s="109">
        <v>17</v>
      </c>
      <c r="F24" s="223"/>
      <c r="G24" s="109">
        <v>17</v>
      </c>
      <c r="H24" s="109">
        <v>16</v>
      </c>
      <c r="I24" s="107"/>
      <c r="J24" s="109">
        <v>20</v>
      </c>
      <c r="K24" s="109">
        <v>30</v>
      </c>
      <c r="L24" s="82">
        <v>26</v>
      </c>
      <c r="M24" s="210"/>
      <c r="N24" s="210"/>
      <c r="O24" s="227"/>
    </row>
    <row r="25" spans="1:15" ht="16.5" customHeight="1">
      <c r="A25" s="226"/>
      <c r="B25" s="209"/>
      <c r="C25" s="124">
        <v>32</v>
      </c>
      <c r="D25" s="224"/>
      <c r="E25" s="114">
        <v>18</v>
      </c>
      <c r="F25" s="224"/>
      <c r="G25" s="114">
        <v>20</v>
      </c>
      <c r="H25" s="114">
        <v>16</v>
      </c>
      <c r="I25" s="112"/>
      <c r="J25" s="114">
        <v>18</v>
      </c>
      <c r="K25" s="114">
        <v>23</v>
      </c>
      <c r="L25" s="122">
        <v>15</v>
      </c>
      <c r="M25" s="210"/>
      <c r="N25" s="210"/>
      <c r="O25" s="227"/>
    </row>
    <row r="26" spans="1:15" ht="15.75" customHeight="1">
      <c r="A26" s="226">
        <v>8</v>
      </c>
      <c r="B26" s="209" t="s">
        <v>21</v>
      </c>
      <c r="C26" s="103">
        <v>0</v>
      </c>
      <c r="D26" s="121">
        <v>0</v>
      </c>
      <c r="E26" s="121">
        <v>0</v>
      </c>
      <c r="F26" s="121">
        <v>0</v>
      </c>
      <c r="G26" s="121">
        <v>0</v>
      </c>
      <c r="H26" s="222"/>
      <c r="I26" s="121">
        <v>0</v>
      </c>
      <c r="J26" s="119"/>
      <c r="K26" s="222"/>
      <c r="L26" s="118">
        <v>2</v>
      </c>
      <c r="M26" s="210"/>
      <c r="N26" s="210"/>
      <c r="O26" s="227"/>
    </row>
    <row r="27" spans="1:15" ht="15.75" customHeight="1">
      <c r="A27" s="226"/>
      <c r="B27" s="209"/>
      <c r="C27" s="123">
        <v>13</v>
      </c>
      <c r="D27" s="109">
        <v>16</v>
      </c>
      <c r="E27" s="109">
        <v>19</v>
      </c>
      <c r="F27" s="109">
        <v>20</v>
      </c>
      <c r="G27" s="109">
        <v>18</v>
      </c>
      <c r="H27" s="223"/>
      <c r="I27" s="109">
        <v>18</v>
      </c>
      <c r="J27" s="107"/>
      <c r="K27" s="223"/>
      <c r="L27" s="82">
        <v>35</v>
      </c>
      <c r="M27" s="210"/>
      <c r="N27" s="210"/>
      <c r="O27" s="227"/>
    </row>
    <row r="28" spans="1:15" ht="16.5" customHeight="1">
      <c r="A28" s="226"/>
      <c r="B28" s="209"/>
      <c r="C28" s="124">
        <v>44</v>
      </c>
      <c r="D28" s="114">
        <v>38</v>
      </c>
      <c r="E28" s="114">
        <v>23</v>
      </c>
      <c r="F28" s="114">
        <v>33</v>
      </c>
      <c r="G28" s="114">
        <v>24</v>
      </c>
      <c r="H28" s="224"/>
      <c r="I28" s="114">
        <v>20</v>
      </c>
      <c r="J28" s="112"/>
      <c r="K28" s="224"/>
      <c r="L28" s="122">
        <v>17</v>
      </c>
      <c r="M28" s="210"/>
      <c r="N28" s="210"/>
      <c r="O28" s="227"/>
    </row>
    <row r="29" spans="1:15" ht="16.5" customHeight="1">
      <c r="A29" s="226">
        <v>9</v>
      </c>
      <c r="B29" s="209" t="s">
        <v>38</v>
      </c>
      <c r="C29" s="222"/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222"/>
      <c r="K29" s="125"/>
      <c r="L29" s="121">
        <v>1</v>
      </c>
      <c r="M29" s="210"/>
      <c r="N29" s="210"/>
      <c r="O29" s="227"/>
    </row>
    <row r="30" spans="1:15" ht="16.5" customHeight="1">
      <c r="A30" s="226"/>
      <c r="B30" s="209"/>
      <c r="C30" s="223"/>
      <c r="D30" s="123">
        <v>22</v>
      </c>
      <c r="E30" s="123">
        <v>15</v>
      </c>
      <c r="F30" s="123">
        <v>13</v>
      </c>
      <c r="G30" s="123">
        <v>17</v>
      </c>
      <c r="H30" s="123">
        <v>16</v>
      </c>
      <c r="I30" s="123">
        <v>23</v>
      </c>
      <c r="J30" s="223"/>
      <c r="K30" s="126"/>
      <c r="L30" s="109">
        <v>15</v>
      </c>
      <c r="M30" s="210"/>
      <c r="N30" s="210"/>
      <c r="O30" s="227"/>
    </row>
    <row r="31" spans="1:15" ht="16.5" customHeight="1">
      <c r="A31" s="226"/>
      <c r="B31" s="209"/>
      <c r="C31" s="224"/>
      <c r="D31" s="124">
        <v>42</v>
      </c>
      <c r="E31" s="124">
        <v>19</v>
      </c>
      <c r="F31" s="124">
        <v>29</v>
      </c>
      <c r="G31" s="124">
        <v>25</v>
      </c>
      <c r="H31" s="124">
        <v>26</v>
      </c>
      <c r="I31" s="124">
        <v>30</v>
      </c>
      <c r="J31" s="224"/>
      <c r="K31" s="127"/>
      <c r="L31" s="114">
        <v>15</v>
      </c>
      <c r="M31" s="210"/>
      <c r="N31" s="210"/>
      <c r="O31" s="227"/>
    </row>
    <row r="32" spans="1:15" ht="15.75" customHeight="1" thickBot="1">
      <c r="A32" s="228">
        <v>10</v>
      </c>
      <c r="B32" s="213" t="s">
        <v>52</v>
      </c>
      <c r="C32" s="103">
        <v>0</v>
      </c>
      <c r="D32" s="222"/>
      <c r="E32" s="222"/>
      <c r="F32" s="103">
        <v>0</v>
      </c>
      <c r="G32" s="103">
        <v>0</v>
      </c>
      <c r="H32" s="128">
        <v>0</v>
      </c>
      <c r="I32" s="128">
        <v>0</v>
      </c>
      <c r="J32" s="128">
        <v>0</v>
      </c>
      <c r="K32" s="128">
        <v>1</v>
      </c>
      <c r="L32" s="119"/>
      <c r="M32" s="214"/>
      <c r="N32" s="214"/>
      <c r="O32" s="231"/>
    </row>
    <row r="33" spans="1:15" ht="15" customHeight="1" thickBot="1">
      <c r="A33" s="228"/>
      <c r="B33" s="213"/>
      <c r="C33" s="123">
        <v>9</v>
      </c>
      <c r="D33" s="223"/>
      <c r="E33" s="223"/>
      <c r="F33" s="123">
        <v>17</v>
      </c>
      <c r="G33" s="123">
        <v>14</v>
      </c>
      <c r="H33" s="108">
        <v>10</v>
      </c>
      <c r="I33" s="108">
        <v>15</v>
      </c>
      <c r="J33" s="108">
        <v>17</v>
      </c>
      <c r="K33" s="108">
        <v>15</v>
      </c>
      <c r="L33" s="107"/>
      <c r="M33" s="214"/>
      <c r="N33" s="214"/>
      <c r="O33" s="231"/>
    </row>
    <row r="34" spans="1:15" ht="15.75" customHeight="1" thickBot="1">
      <c r="A34" s="229"/>
      <c r="B34" s="230"/>
      <c r="C34" s="200">
        <v>39</v>
      </c>
      <c r="D34" s="225"/>
      <c r="E34" s="225"/>
      <c r="F34" s="200">
        <v>31</v>
      </c>
      <c r="G34" s="200">
        <v>25</v>
      </c>
      <c r="H34" s="201">
        <v>21</v>
      </c>
      <c r="I34" s="201">
        <v>26</v>
      </c>
      <c r="J34" s="201">
        <v>35</v>
      </c>
      <c r="K34" s="201">
        <v>15</v>
      </c>
      <c r="L34" s="202"/>
      <c r="M34" s="221"/>
      <c r="N34" s="221"/>
      <c r="O34" s="232"/>
    </row>
    <row r="35" spans="1:15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34"/>
      <c r="M35" s="203"/>
      <c r="O35" s="83"/>
    </row>
  </sheetData>
  <sheetProtection/>
  <mergeCells count="70">
    <mergeCell ref="A5:A7"/>
    <mergeCell ref="B5:B7"/>
    <mergeCell ref="N5:N7"/>
    <mergeCell ref="O5:O7"/>
    <mergeCell ref="A8:A10"/>
    <mergeCell ref="B8:B10"/>
    <mergeCell ref="N8:N10"/>
    <mergeCell ref="O8:O10"/>
    <mergeCell ref="K8:K10"/>
    <mergeCell ref="A11:A13"/>
    <mergeCell ref="B11:B13"/>
    <mergeCell ref="N11:N13"/>
    <mergeCell ref="O11:O13"/>
    <mergeCell ref="A14:A16"/>
    <mergeCell ref="B14:B16"/>
    <mergeCell ref="N14:N16"/>
    <mergeCell ref="O14:O16"/>
    <mergeCell ref="H11:H13"/>
    <mergeCell ref="A17:A19"/>
    <mergeCell ref="B17:B19"/>
    <mergeCell ref="N17:N19"/>
    <mergeCell ref="O17:O19"/>
    <mergeCell ref="A20:A22"/>
    <mergeCell ref="B20:B22"/>
    <mergeCell ref="N20:N22"/>
    <mergeCell ref="O20:O22"/>
    <mergeCell ref="E20:E22"/>
    <mergeCell ref="J20:J22"/>
    <mergeCell ref="A32:A34"/>
    <mergeCell ref="B32:B34"/>
    <mergeCell ref="N32:N34"/>
    <mergeCell ref="O32:O34"/>
    <mergeCell ref="A23:A25"/>
    <mergeCell ref="B23:B25"/>
    <mergeCell ref="N23:N25"/>
    <mergeCell ref="O23:O25"/>
    <mergeCell ref="A26:A28"/>
    <mergeCell ref="B26:B28"/>
    <mergeCell ref="F17:F19"/>
    <mergeCell ref="C17:C19"/>
    <mergeCell ref="A29:A31"/>
    <mergeCell ref="B29:B31"/>
    <mergeCell ref="N29:N31"/>
    <mergeCell ref="O29:O31"/>
    <mergeCell ref="N26:N28"/>
    <mergeCell ref="O26:O28"/>
    <mergeCell ref="D23:D25"/>
    <mergeCell ref="F23:F25"/>
    <mergeCell ref="H26:H28"/>
    <mergeCell ref="K26:K28"/>
    <mergeCell ref="C29:C31"/>
    <mergeCell ref="J29:J31"/>
    <mergeCell ref="D32:D34"/>
    <mergeCell ref="E32:E34"/>
    <mergeCell ref="G5:G7"/>
    <mergeCell ref="K5:K7"/>
    <mergeCell ref="M5:M7"/>
    <mergeCell ref="M8:M10"/>
    <mergeCell ref="M11:M13"/>
    <mergeCell ref="M14:M16"/>
    <mergeCell ref="L8:L10"/>
    <mergeCell ref="L11:L13"/>
    <mergeCell ref="G14:G16"/>
    <mergeCell ref="I14:I16"/>
    <mergeCell ref="M17:M19"/>
    <mergeCell ref="M20:M22"/>
    <mergeCell ref="M23:M25"/>
    <mergeCell ref="M26:M28"/>
    <mergeCell ref="M29:M31"/>
    <mergeCell ref="M32:M34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.140625" style="71" customWidth="1"/>
    <col min="2" max="2" width="25.140625" style="71" customWidth="1"/>
    <col min="3" max="7" width="9.140625" style="71" customWidth="1"/>
    <col min="8" max="9" width="6.140625" style="71" customWidth="1"/>
    <col min="10" max="16384" width="9.140625" style="71" customWidth="1"/>
  </cols>
  <sheetData>
    <row r="1" spans="1:12" ht="18.75">
      <c r="A1" s="69" t="s">
        <v>39</v>
      </c>
      <c r="B1" s="157"/>
      <c r="C1" s="157"/>
      <c r="D1" s="157"/>
      <c r="E1" s="157"/>
      <c r="F1" s="157"/>
      <c r="G1" s="158"/>
      <c r="H1" s="158"/>
      <c r="I1" s="158"/>
      <c r="J1" s="158"/>
      <c r="K1" s="158"/>
      <c r="L1" s="158"/>
    </row>
    <row r="2" spans="1:12" ht="18.75">
      <c r="A2" s="73" t="s">
        <v>51</v>
      </c>
      <c r="B2" s="159"/>
      <c r="C2" s="160"/>
      <c r="D2" s="73" t="s">
        <v>77</v>
      </c>
      <c r="E2" s="158"/>
      <c r="F2" s="158"/>
      <c r="G2" s="158"/>
      <c r="J2" s="193" t="s">
        <v>81</v>
      </c>
      <c r="K2" s="194" t="s">
        <v>57</v>
      </c>
      <c r="L2" s="161"/>
    </row>
    <row r="3" spans="1:13" ht="15" thickBot="1">
      <c r="A3" s="74"/>
      <c r="E3" s="75"/>
      <c r="F3" s="75"/>
      <c r="I3" s="74"/>
      <c r="J3" s="74"/>
      <c r="K3" s="74"/>
      <c r="L3" s="74"/>
      <c r="M3" s="74"/>
    </row>
    <row r="4" spans="1:13" ht="32.25" thickBot="1">
      <c r="A4" s="76"/>
      <c r="B4" s="77" t="s">
        <v>6</v>
      </c>
      <c r="C4" s="78">
        <v>1</v>
      </c>
      <c r="D4" s="162">
        <v>2</v>
      </c>
      <c r="E4" s="162">
        <v>3</v>
      </c>
      <c r="F4" s="162">
        <v>4</v>
      </c>
      <c r="G4" s="162">
        <v>5</v>
      </c>
      <c r="H4" s="252" t="s">
        <v>7</v>
      </c>
      <c r="I4" s="253"/>
      <c r="J4" s="163" t="s">
        <v>78</v>
      </c>
      <c r="K4" s="164" t="s">
        <v>79</v>
      </c>
      <c r="L4" s="163" t="s">
        <v>80</v>
      </c>
      <c r="M4" s="79" t="s">
        <v>9</v>
      </c>
    </row>
    <row r="5" spans="1:13" ht="16.5" customHeight="1" thickTop="1">
      <c r="A5" s="254">
        <v>1</v>
      </c>
      <c r="B5" s="238"/>
      <c r="C5" s="165"/>
      <c r="D5" s="166"/>
      <c r="E5" s="166"/>
      <c r="F5" s="166"/>
      <c r="G5" s="167"/>
      <c r="H5" s="168"/>
      <c r="I5" s="169"/>
      <c r="J5" s="255">
        <f>SUM(C5:G5)</f>
        <v>0</v>
      </c>
      <c r="K5" s="240"/>
      <c r="L5" s="256">
        <f>J5+K5</f>
        <v>0</v>
      </c>
      <c r="M5" s="251"/>
    </row>
    <row r="6" spans="1:13" ht="15" customHeight="1">
      <c r="A6" s="236"/>
      <c r="B6" s="238"/>
      <c r="C6" s="170"/>
      <c r="D6" s="171"/>
      <c r="E6" s="171"/>
      <c r="F6" s="171"/>
      <c r="G6" s="172"/>
      <c r="H6" s="173">
        <f>SUBTOTAL(9,C6:G6)</f>
        <v>0</v>
      </c>
      <c r="I6" s="174">
        <f>SUM(H6-I7)</f>
        <v>0</v>
      </c>
      <c r="J6" s="223"/>
      <c r="K6" s="241"/>
      <c r="L6" s="257"/>
      <c r="M6" s="244"/>
    </row>
    <row r="7" spans="1:13" ht="15" customHeight="1">
      <c r="A7" s="246"/>
      <c r="B7" s="238"/>
      <c r="C7" s="175"/>
      <c r="D7" s="176"/>
      <c r="E7" s="176"/>
      <c r="F7" s="176"/>
      <c r="G7" s="177"/>
      <c r="H7" s="178"/>
      <c r="I7" s="179">
        <f>SUBTOTAL(9,C7:G7)</f>
        <v>0</v>
      </c>
      <c r="J7" s="223"/>
      <c r="K7" s="249"/>
      <c r="L7" s="257"/>
      <c r="M7" s="250"/>
    </row>
    <row r="8" spans="1:13" ht="15.75" customHeight="1">
      <c r="A8" s="235">
        <v>2</v>
      </c>
      <c r="B8" s="247"/>
      <c r="C8" s="180"/>
      <c r="D8" s="181"/>
      <c r="E8" s="180"/>
      <c r="F8" s="180"/>
      <c r="G8" s="180"/>
      <c r="H8" s="168"/>
      <c r="I8" s="169"/>
      <c r="J8" s="222">
        <f>SUM(C8:G8)</f>
        <v>0</v>
      </c>
      <c r="K8" s="240"/>
      <c r="L8" s="222">
        <f>J8+K8</f>
        <v>0</v>
      </c>
      <c r="M8" s="243"/>
    </row>
    <row r="9" spans="1:13" ht="15" customHeight="1">
      <c r="A9" s="236"/>
      <c r="B9" s="238"/>
      <c r="C9" s="182"/>
      <c r="D9" s="170"/>
      <c r="E9" s="182"/>
      <c r="F9" s="182"/>
      <c r="G9" s="182"/>
      <c r="H9" s="173">
        <f>SUBTOTAL(9,C9:G9)</f>
        <v>0</v>
      </c>
      <c r="I9" s="174">
        <f>SUM(H9-I10)</f>
        <v>0</v>
      </c>
      <c r="J9" s="223"/>
      <c r="K9" s="241"/>
      <c r="L9" s="223"/>
      <c r="M9" s="244"/>
    </row>
    <row r="10" spans="1:13" ht="15" customHeight="1">
      <c r="A10" s="246"/>
      <c r="B10" s="248"/>
      <c r="C10" s="183"/>
      <c r="D10" s="175"/>
      <c r="E10" s="183"/>
      <c r="F10" s="183"/>
      <c r="G10" s="183"/>
      <c r="H10" s="178"/>
      <c r="I10" s="179">
        <f>SUBTOTAL(9,C10:G10)</f>
        <v>0</v>
      </c>
      <c r="J10" s="224"/>
      <c r="K10" s="249"/>
      <c r="L10" s="224"/>
      <c r="M10" s="250"/>
    </row>
    <row r="11" spans="1:13" ht="15.75" customHeight="1">
      <c r="A11" s="235">
        <v>3</v>
      </c>
      <c r="B11" s="247"/>
      <c r="C11" s="180"/>
      <c r="D11" s="180"/>
      <c r="E11" s="181"/>
      <c r="F11" s="180"/>
      <c r="G11" s="180"/>
      <c r="H11" s="168"/>
      <c r="I11" s="169"/>
      <c r="J11" s="222">
        <f>SUM(C11:G11)</f>
        <v>0</v>
      </c>
      <c r="K11" s="240"/>
      <c r="L11" s="222">
        <f>J11+K11</f>
        <v>0</v>
      </c>
      <c r="M11" s="243"/>
    </row>
    <row r="12" spans="1:13" ht="15" customHeight="1">
      <c r="A12" s="236"/>
      <c r="B12" s="238"/>
      <c r="C12" s="182"/>
      <c r="D12" s="182"/>
      <c r="E12" s="170"/>
      <c r="F12" s="182"/>
      <c r="G12" s="182"/>
      <c r="H12" s="173">
        <f>SUBTOTAL(9,C12:G12)</f>
        <v>0</v>
      </c>
      <c r="I12" s="174">
        <f>SUM(H12-I13)</f>
        <v>0</v>
      </c>
      <c r="J12" s="223"/>
      <c r="K12" s="241"/>
      <c r="L12" s="223"/>
      <c r="M12" s="244"/>
    </row>
    <row r="13" spans="1:13" ht="15" customHeight="1">
      <c r="A13" s="246"/>
      <c r="B13" s="248"/>
      <c r="C13" s="183"/>
      <c r="D13" s="183"/>
      <c r="E13" s="175"/>
      <c r="F13" s="183"/>
      <c r="G13" s="183"/>
      <c r="H13" s="178"/>
      <c r="I13" s="179">
        <f>SUBTOTAL(9,C13:G13)</f>
        <v>0</v>
      </c>
      <c r="J13" s="224"/>
      <c r="K13" s="249"/>
      <c r="L13" s="224"/>
      <c r="M13" s="250"/>
    </row>
    <row r="14" spans="1:13" ht="15.75" customHeight="1">
      <c r="A14" s="235">
        <v>4</v>
      </c>
      <c r="B14" s="247"/>
      <c r="C14" s="180"/>
      <c r="D14" s="180"/>
      <c r="E14" s="180"/>
      <c r="F14" s="181"/>
      <c r="G14" s="180"/>
      <c r="H14" s="168"/>
      <c r="I14" s="169"/>
      <c r="J14" s="222">
        <f>SUM(C14:G14)</f>
        <v>0</v>
      </c>
      <c r="K14" s="240"/>
      <c r="L14" s="222">
        <f>J14+K14</f>
        <v>0</v>
      </c>
      <c r="M14" s="243"/>
    </row>
    <row r="15" spans="1:13" ht="15" customHeight="1">
      <c r="A15" s="236"/>
      <c r="B15" s="238"/>
      <c r="C15" s="182"/>
      <c r="D15" s="182"/>
      <c r="E15" s="182"/>
      <c r="F15" s="170"/>
      <c r="G15" s="182"/>
      <c r="H15" s="173">
        <f>SUBTOTAL(9,C15:G15)</f>
        <v>0</v>
      </c>
      <c r="I15" s="174">
        <f>SUM(H15-I16)</f>
        <v>0</v>
      </c>
      <c r="J15" s="223"/>
      <c r="K15" s="241"/>
      <c r="L15" s="223"/>
      <c r="M15" s="244"/>
    </row>
    <row r="16" spans="1:13" ht="15" customHeight="1">
      <c r="A16" s="246"/>
      <c r="B16" s="248"/>
      <c r="C16" s="183"/>
      <c r="D16" s="183"/>
      <c r="E16" s="183"/>
      <c r="F16" s="175"/>
      <c r="G16" s="183"/>
      <c r="H16" s="178"/>
      <c r="I16" s="179">
        <f>SUBTOTAL(9,C16:G16)</f>
        <v>0</v>
      </c>
      <c r="J16" s="224"/>
      <c r="K16" s="249"/>
      <c r="L16" s="223"/>
      <c r="M16" s="250"/>
    </row>
    <row r="17" spans="1:13" ht="15.75" customHeight="1">
      <c r="A17" s="235">
        <v>5</v>
      </c>
      <c r="B17" s="238"/>
      <c r="C17" s="184"/>
      <c r="D17" s="180"/>
      <c r="E17" s="180"/>
      <c r="F17" s="180"/>
      <c r="G17" s="181"/>
      <c r="H17" s="168"/>
      <c r="I17" s="169"/>
      <c r="J17" s="222">
        <f>SUM(C17:G17)</f>
        <v>0</v>
      </c>
      <c r="K17" s="240"/>
      <c r="L17" s="222">
        <f>J17+K17</f>
        <v>0</v>
      </c>
      <c r="M17" s="243"/>
    </row>
    <row r="18" spans="1:13" ht="15" customHeight="1">
      <c r="A18" s="236"/>
      <c r="B18" s="238"/>
      <c r="C18" s="185"/>
      <c r="D18" s="182"/>
      <c r="E18" s="182"/>
      <c r="F18" s="182"/>
      <c r="G18" s="170"/>
      <c r="H18" s="173">
        <f>SUBTOTAL(9,C18:G18)</f>
        <v>0</v>
      </c>
      <c r="I18" s="174">
        <f>SUM(H18-I19)</f>
        <v>0</v>
      </c>
      <c r="J18" s="223"/>
      <c r="K18" s="241"/>
      <c r="L18" s="223"/>
      <c r="M18" s="244"/>
    </row>
    <row r="19" spans="1:13" ht="15.75" customHeight="1" thickBot="1">
      <c r="A19" s="237"/>
      <c r="B19" s="239"/>
      <c r="C19" s="186"/>
      <c r="D19" s="187"/>
      <c r="E19" s="187"/>
      <c r="F19" s="187"/>
      <c r="G19" s="188"/>
      <c r="H19" s="189"/>
      <c r="I19" s="190">
        <f>SUBTOTAL(9,C19:G19)</f>
        <v>0</v>
      </c>
      <c r="J19" s="225"/>
      <c r="K19" s="242"/>
      <c r="L19" s="225"/>
      <c r="M19" s="245"/>
    </row>
    <row r="20" spans="7:9" ht="13.5">
      <c r="G20" s="191" t="str">
        <f>IF(H20&lt;&gt;I20,"! Väravate vahe ei ole õige. Andmete sisestus pooleli või tulemused sisestatud valesti =&gt;&gt;"," ")</f>
        <v> </v>
      </c>
      <c r="H20" s="192">
        <f>SUM(H6:H19)</f>
        <v>0</v>
      </c>
      <c r="I20" s="192">
        <f>I7+I10+I13+I16+I19</f>
        <v>0</v>
      </c>
    </row>
  </sheetData>
  <sheetProtection/>
  <mergeCells count="31">
    <mergeCell ref="H4:I4"/>
    <mergeCell ref="A5:A7"/>
    <mergeCell ref="B5:B7"/>
    <mergeCell ref="J5:J7"/>
    <mergeCell ref="K5:K7"/>
    <mergeCell ref="L5:L7"/>
    <mergeCell ref="M5:M7"/>
    <mergeCell ref="A8:A10"/>
    <mergeCell ref="B8:B10"/>
    <mergeCell ref="J8:J10"/>
    <mergeCell ref="K8:K10"/>
    <mergeCell ref="L8:L10"/>
    <mergeCell ref="M8:M10"/>
    <mergeCell ref="A11:A13"/>
    <mergeCell ref="B11:B13"/>
    <mergeCell ref="J11:J13"/>
    <mergeCell ref="K11:K13"/>
    <mergeCell ref="L11:L13"/>
    <mergeCell ref="M11:M13"/>
    <mergeCell ref="A14:A16"/>
    <mergeCell ref="B14:B16"/>
    <mergeCell ref="J14:J16"/>
    <mergeCell ref="K14:K16"/>
    <mergeCell ref="L14:L16"/>
    <mergeCell ref="M14:M16"/>
    <mergeCell ref="A17:A19"/>
    <mergeCell ref="B17:B19"/>
    <mergeCell ref="J17:J19"/>
    <mergeCell ref="K17:K19"/>
    <mergeCell ref="L17:L19"/>
    <mergeCell ref="M17:M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140625" style="71" customWidth="1"/>
    <col min="2" max="2" width="25.140625" style="71" customWidth="1"/>
    <col min="3" max="7" width="9.140625" style="71" customWidth="1"/>
    <col min="8" max="9" width="6.140625" style="71" customWidth="1"/>
    <col min="10" max="16384" width="9.140625" style="71" customWidth="1"/>
  </cols>
  <sheetData>
    <row r="1" spans="1:12" ht="18.75">
      <c r="A1" s="69" t="s">
        <v>39</v>
      </c>
      <c r="B1" s="157"/>
      <c r="C1" s="157"/>
      <c r="D1" s="157"/>
      <c r="E1" s="157"/>
      <c r="F1" s="157"/>
      <c r="G1" s="158"/>
      <c r="H1" s="158"/>
      <c r="I1" s="158"/>
      <c r="J1" s="158"/>
      <c r="K1" s="158"/>
      <c r="L1" s="158"/>
    </row>
    <row r="2" spans="1:12" ht="18.75">
      <c r="A2" s="73" t="s">
        <v>51</v>
      </c>
      <c r="B2" s="159"/>
      <c r="C2" s="160"/>
      <c r="D2" s="73" t="s">
        <v>82</v>
      </c>
      <c r="E2" s="158"/>
      <c r="F2" s="158"/>
      <c r="G2" s="158"/>
      <c r="J2" s="193" t="s">
        <v>81</v>
      </c>
      <c r="K2" s="194" t="s">
        <v>57</v>
      </c>
      <c r="L2" s="161"/>
    </row>
    <row r="3" spans="1:13" ht="15" thickBot="1">
      <c r="A3" s="74"/>
      <c r="E3" s="75"/>
      <c r="F3" s="75"/>
      <c r="I3" s="74"/>
      <c r="J3" s="74"/>
      <c r="K3" s="74"/>
      <c r="L3" s="74"/>
      <c r="M3" s="74"/>
    </row>
    <row r="4" spans="1:13" ht="32.25" thickBot="1">
      <c r="A4" s="76"/>
      <c r="B4" s="77" t="s">
        <v>6</v>
      </c>
      <c r="C4" s="78">
        <v>1</v>
      </c>
      <c r="D4" s="162">
        <v>2</v>
      </c>
      <c r="E4" s="162">
        <v>3</v>
      </c>
      <c r="F4" s="162">
        <v>4</v>
      </c>
      <c r="G4" s="162">
        <v>5</v>
      </c>
      <c r="H4" s="252" t="s">
        <v>7</v>
      </c>
      <c r="I4" s="253"/>
      <c r="J4" s="163" t="s">
        <v>78</v>
      </c>
      <c r="K4" s="164" t="s">
        <v>79</v>
      </c>
      <c r="L4" s="163" t="s">
        <v>80</v>
      </c>
      <c r="M4" s="79" t="s">
        <v>9</v>
      </c>
    </row>
    <row r="5" spans="1:13" ht="16.5" customHeight="1" thickTop="1">
      <c r="A5" s="254">
        <v>1</v>
      </c>
      <c r="B5" s="238"/>
      <c r="C5" s="165"/>
      <c r="D5" s="166"/>
      <c r="E5" s="166"/>
      <c r="F5" s="166"/>
      <c r="G5" s="167"/>
      <c r="H5" s="168"/>
      <c r="I5" s="169"/>
      <c r="J5" s="255">
        <f>SUM(C5:G5)</f>
        <v>0</v>
      </c>
      <c r="K5" s="240"/>
      <c r="L5" s="256">
        <f>J5+K5</f>
        <v>0</v>
      </c>
      <c r="M5" s="251"/>
    </row>
    <row r="6" spans="1:13" ht="15" customHeight="1">
      <c r="A6" s="236"/>
      <c r="B6" s="238"/>
      <c r="C6" s="170"/>
      <c r="D6" s="171"/>
      <c r="E6" s="171"/>
      <c r="F6" s="171"/>
      <c r="G6" s="172"/>
      <c r="H6" s="173">
        <f>SUBTOTAL(9,C6:G6)</f>
        <v>0</v>
      </c>
      <c r="I6" s="174">
        <f>SUM(H6-I7)</f>
        <v>0</v>
      </c>
      <c r="J6" s="223"/>
      <c r="K6" s="241"/>
      <c r="L6" s="257"/>
      <c r="M6" s="244"/>
    </row>
    <row r="7" spans="1:13" ht="15" customHeight="1">
      <c r="A7" s="246"/>
      <c r="B7" s="238"/>
      <c r="C7" s="175"/>
      <c r="D7" s="176"/>
      <c r="E7" s="176"/>
      <c r="F7" s="176"/>
      <c r="G7" s="177"/>
      <c r="H7" s="178"/>
      <c r="I7" s="179">
        <f>SUBTOTAL(9,C7:G7)</f>
        <v>0</v>
      </c>
      <c r="J7" s="223"/>
      <c r="K7" s="249"/>
      <c r="L7" s="257"/>
      <c r="M7" s="250"/>
    </row>
    <row r="8" spans="1:13" ht="15.75" customHeight="1">
      <c r="A8" s="235">
        <v>2</v>
      </c>
      <c r="B8" s="247"/>
      <c r="C8" s="180"/>
      <c r="D8" s="181"/>
      <c r="E8" s="180"/>
      <c r="F8" s="180"/>
      <c r="G8" s="180"/>
      <c r="H8" s="168"/>
      <c r="I8" s="169"/>
      <c r="J8" s="222">
        <f>SUM(C8:G8)</f>
        <v>0</v>
      </c>
      <c r="K8" s="240"/>
      <c r="L8" s="222">
        <f>J8+K8</f>
        <v>0</v>
      </c>
      <c r="M8" s="243"/>
    </row>
    <row r="9" spans="1:13" ht="15" customHeight="1">
      <c r="A9" s="236"/>
      <c r="B9" s="238"/>
      <c r="C9" s="182"/>
      <c r="D9" s="170"/>
      <c r="E9" s="182"/>
      <c r="F9" s="182"/>
      <c r="G9" s="182"/>
      <c r="H9" s="173">
        <f>SUBTOTAL(9,C9:G9)</f>
        <v>0</v>
      </c>
      <c r="I9" s="174">
        <f>SUM(H9-I10)</f>
        <v>0</v>
      </c>
      <c r="J9" s="223"/>
      <c r="K9" s="241"/>
      <c r="L9" s="223"/>
      <c r="M9" s="244"/>
    </row>
    <row r="10" spans="1:13" ht="15" customHeight="1">
      <c r="A10" s="246"/>
      <c r="B10" s="248"/>
      <c r="C10" s="183"/>
      <c r="D10" s="175"/>
      <c r="E10" s="183"/>
      <c r="F10" s="183"/>
      <c r="G10" s="183"/>
      <c r="H10" s="178"/>
      <c r="I10" s="179">
        <f>SUBTOTAL(9,C10:G10)</f>
        <v>0</v>
      </c>
      <c r="J10" s="224"/>
      <c r="K10" s="249"/>
      <c r="L10" s="224"/>
      <c r="M10" s="250"/>
    </row>
    <row r="11" spans="1:13" ht="15.75" customHeight="1">
      <c r="A11" s="235">
        <v>3</v>
      </c>
      <c r="B11" s="247"/>
      <c r="C11" s="180"/>
      <c r="D11" s="180"/>
      <c r="E11" s="181"/>
      <c r="F11" s="180"/>
      <c r="G11" s="180"/>
      <c r="H11" s="168"/>
      <c r="I11" s="169"/>
      <c r="J11" s="222">
        <f>SUM(C11:G11)</f>
        <v>0</v>
      </c>
      <c r="K11" s="240"/>
      <c r="L11" s="222">
        <f>J11+K11</f>
        <v>0</v>
      </c>
      <c r="M11" s="243"/>
    </row>
    <row r="12" spans="1:13" ht="15" customHeight="1">
      <c r="A12" s="236"/>
      <c r="B12" s="238"/>
      <c r="C12" s="182"/>
      <c r="D12" s="182"/>
      <c r="E12" s="170"/>
      <c r="F12" s="182"/>
      <c r="G12" s="182"/>
      <c r="H12" s="173">
        <f>SUBTOTAL(9,C12:G12)</f>
        <v>0</v>
      </c>
      <c r="I12" s="174">
        <f>SUM(H12-I13)</f>
        <v>0</v>
      </c>
      <c r="J12" s="223"/>
      <c r="K12" s="241"/>
      <c r="L12" s="223"/>
      <c r="M12" s="244"/>
    </row>
    <row r="13" spans="1:13" ht="15" customHeight="1">
      <c r="A13" s="246"/>
      <c r="B13" s="248"/>
      <c r="C13" s="183"/>
      <c r="D13" s="183"/>
      <c r="E13" s="175"/>
      <c r="F13" s="183"/>
      <c r="G13" s="183"/>
      <c r="H13" s="178"/>
      <c r="I13" s="179">
        <f>SUBTOTAL(9,C13:G13)</f>
        <v>0</v>
      </c>
      <c r="J13" s="224"/>
      <c r="K13" s="249"/>
      <c r="L13" s="224"/>
      <c r="M13" s="250"/>
    </row>
    <row r="14" spans="1:13" ht="15.75" customHeight="1">
      <c r="A14" s="235">
        <v>4</v>
      </c>
      <c r="B14" s="247"/>
      <c r="C14" s="180"/>
      <c r="D14" s="180"/>
      <c r="E14" s="180"/>
      <c r="F14" s="181"/>
      <c r="G14" s="180"/>
      <c r="H14" s="168"/>
      <c r="I14" s="169"/>
      <c r="J14" s="222">
        <f>SUM(C14:G14)</f>
        <v>0</v>
      </c>
      <c r="K14" s="240"/>
      <c r="L14" s="222">
        <f>J14+K14</f>
        <v>0</v>
      </c>
      <c r="M14" s="243"/>
    </row>
    <row r="15" spans="1:13" ht="15" customHeight="1">
      <c r="A15" s="236"/>
      <c r="B15" s="238"/>
      <c r="C15" s="182"/>
      <c r="D15" s="182"/>
      <c r="E15" s="182"/>
      <c r="F15" s="170"/>
      <c r="G15" s="182"/>
      <c r="H15" s="173">
        <f>SUBTOTAL(9,C15:G15)</f>
        <v>0</v>
      </c>
      <c r="I15" s="174">
        <f>SUM(H15-I16)</f>
        <v>0</v>
      </c>
      <c r="J15" s="223"/>
      <c r="K15" s="241"/>
      <c r="L15" s="223"/>
      <c r="M15" s="244"/>
    </row>
    <row r="16" spans="1:13" ht="15" customHeight="1">
      <c r="A16" s="246"/>
      <c r="B16" s="248"/>
      <c r="C16" s="183"/>
      <c r="D16" s="183"/>
      <c r="E16" s="183"/>
      <c r="F16" s="175"/>
      <c r="G16" s="183"/>
      <c r="H16" s="178"/>
      <c r="I16" s="179">
        <f>SUBTOTAL(9,C16:G16)</f>
        <v>0</v>
      </c>
      <c r="J16" s="224"/>
      <c r="K16" s="249"/>
      <c r="L16" s="223"/>
      <c r="M16" s="250"/>
    </row>
    <row r="17" spans="1:13" ht="15.75" customHeight="1">
      <c r="A17" s="235">
        <v>5</v>
      </c>
      <c r="B17" s="238"/>
      <c r="C17" s="184"/>
      <c r="D17" s="180"/>
      <c r="E17" s="180"/>
      <c r="F17" s="180"/>
      <c r="G17" s="181"/>
      <c r="H17" s="168"/>
      <c r="I17" s="169"/>
      <c r="J17" s="222">
        <f>SUM(C17:G17)</f>
        <v>0</v>
      </c>
      <c r="K17" s="240"/>
      <c r="L17" s="222">
        <f>J17+K17</f>
        <v>0</v>
      </c>
      <c r="M17" s="243"/>
    </row>
    <row r="18" spans="1:13" ht="15" customHeight="1">
      <c r="A18" s="236"/>
      <c r="B18" s="238"/>
      <c r="C18" s="185"/>
      <c r="D18" s="182"/>
      <c r="E18" s="182"/>
      <c r="F18" s="182"/>
      <c r="G18" s="170"/>
      <c r="H18" s="173">
        <f>SUBTOTAL(9,C18:G18)</f>
        <v>0</v>
      </c>
      <c r="I18" s="174">
        <f>SUM(H18-I19)</f>
        <v>0</v>
      </c>
      <c r="J18" s="223"/>
      <c r="K18" s="241"/>
      <c r="L18" s="223"/>
      <c r="M18" s="244"/>
    </row>
    <row r="19" spans="1:13" ht="15.75" customHeight="1" thickBot="1">
      <c r="A19" s="237"/>
      <c r="B19" s="239"/>
      <c r="C19" s="186"/>
      <c r="D19" s="187"/>
      <c r="E19" s="187"/>
      <c r="F19" s="187"/>
      <c r="G19" s="188"/>
      <c r="H19" s="189"/>
      <c r="I19" s="190">
        <f>SUBTOTAL(9,C19:G19)</f>
        <v>0</v>
      </c>
      <c r="J19" s="225"/>
      <c r="K19" s="242"/>
      <c r="L19" s="225"/>
      <c r="M19" s="245"/>
    </row>
    <row r="20" spans="7:9" ht="13.5">
      <c r="G20" s="191" t="str">
        <f>IF(H20&lt;&gt;I20,"! Väravate vahe ei ole õige. Andmete sisestus pooleli või tulemused sisestatud valesti =&gt;&gt;"," ")</f>
        <v> </v>
      </c>
      <c r="H20" s="192">
        <f>SUM(H6:H19)</f>
        <v>0</v>
      </c>
      <c r="I20" s="192">
        <f>I7+I10+I13+I16+I19</f>
        <v>0</v>
      </c>
    </row>
  </sheetData>
  <sheetProtection/>
  <mergeCells count="31">
    <mergeCell ref="H4:I4"/>
    <mergeCell ref="A5:A7"/>
    <mergeCell ref="B5:B7"/>
    <mergeCell ref="J5:J7"/>
    <mergeCell ref="K5:K7"/>
    <mergeCell ref="L5:L7"/>
    <mergeCell ref="M5:M7"/>
    <mergeCell ref="A8:A10"/>
    <mergeCell ref="B8:B10"/>
    <mergeCell ref="J8:J10"/>
    <mergeCell ref="K8:K10"/>
    <mergeCell ref="L8:L10"/>
    <mergeCell ref="M8:M10"/>
    <mergeCell ref="A11:A13"/>
    <mergeCell ref="B11:B13"/>
    <mergeCell ref="J11:J13"/>
    <mergeCell ref="K11:K13"/>
    <mergeCell ref="L11:L13"/>
    <mergeCell ref="M11:M13"/>
    <mergeCell ref="A14:A16"/>
    <mergeCell ref="B14:B16"/>
    <mergeCell ref="J14:J16"/>
    <mergeCell ref="K14:K16"/>
    <mergeCell ref="L14:L16"/>
    <mergeCell ref="M14:M16"/>
    <mergeCell ref="A17:A19"/>
    <mergeCell ref="B17:B19"/>
    <mergeCell ref="J17:J19"/>
    <mergeCell ref="K17:K19"/>
    <mergeCell ref="L17:L19"/>
    <mergeCell ref="M17:M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140625" style="136" customWidth="1"/>
    <col min="2" max="2" width="21.7109375" style="136" customWidth="1"/>
    <col min="3" max="3" width="1.1484375" style="137" customWidth="1"/>
    <col min="4" max="4" width="7.8515625" style="136" customWidth="1"/>
    <col min="5" max="5" width="21.7109375" style="136" customWidth="1"/>
    <col min="6" max="6" width="1.1484375" style="137" customWidth="1"/>
    <col min="7" max="7" width="8.57421875" style="136" customWidth="1"/>
    <col min="8" max="8" width="21.7109375" style="136" customWidth="1"/>
    <col min="9" max="16384" width="9.140625" style="136" customWidth="1"/>
  </cols>
  <sheetData>
    <row r="1" ht="18.75">
      <c r="A1" s="135" t="s">
        <v>39</v>
      </c>
    </row>
    <row r="2" spans="1:8" ht="18.75">
      <c r="A2" s="135" t="s">
        <v>51</v>
      </c>
      <c r="D2" s="138"/>
      <c r="G2" s="156" t="s">
        <v>46</v>
      </c>
      <c r="H2" s="139" t="s">
        <v>56</v>
      </c>
    </row>
    <row r="3" spans="7:8" ht="15.75">
      <c r="G3" s="156" t="s">
        <v>47</v>
      </c>
      <c r="H3" s="139" t="s">
        <v>57</v>
      </c>
    </row>
    <row r="4" spans="1:3" ht="15.75">
      <c r="A4" s="263" t="s">
        <v>59</v>
      </c>
      <c r="B4" s="263"/>
      <c r="C4" s="263"/>
    </row>
    <row r="5" spans="1:3" ht="15.75">
      <c r="A5" s="140" t="s">
        <v>60</v>
      </c>
      <c r="B5" s="262"/>
      <c r="C5" s="262"/>
    </row>
    <row r="6" spans="1:3" ht="15.75">
      <c r="A6" s="140" t="s">
        <v>61</v>
      </c>
      <c r="B6" s="262"/>
      <c r="C6" s="262"/>
    </row>
    <row r="7" spans="1:3" ht="15.75">
      <c r="A7" s="140" t="s">
        <v>62</v>
      </c>
      <c r="B7" s="262"/>
      <c r="C7" s="262"/>
    </row>
    <row r="8" spans="1:3" ht="15.75">
      <c r="A8" s="140" t="s">
        <v>63</v>
      </c>
      <c r="B8" s="262"/>
      <c r="C8" s="262"/>
    </row>
    <row r="9" spans="1:3" ht="15.75">
      <c r="A9" s="140" t="s">
        <v>64</v>
      </c>
      <c r="B9" s="262"/>
      <c r="C9" s="262"/>
    </row>
    <row r="10" spans="1:3" ht="15.75">
      <c r="A10" s="140" t="s">
        <v>65</v>
      </c>
      <c r="B10" s="262"/>
      <c r="C10" s="262"/>
    </row>
    <row r="11" spans="1:3" ht="15.75">
      <c r="A11" s="140" t="s">
        <v>66</v>
      </c>
      <c r="B11" s="262"/>
      <c r="C11" s="262"/>
    </row>
    <row r="12" spans="1:3" ht="15.75">
      <c r="A12" s="140" t="s">
        <v>67</v>
      </c>
      <c r="B12" s="262"/>
      <c r="C12" s="262"/>
    </row>
    <row r="13" spans="1:3" ht="15.75">
      <c r="A13" s="140" t="s">
        <v>75</v>
      </c>
      <c r="B13" s="141"/>
      <c r="C13" s="141"/>
    </row>
    <row r="14" spans="1:3" ht="15.75">
      <c r="A14" s="140" t="s">
        <v>76</v>
      </c>
      <c r="B14" s="141"/>
      <c r="C14" s="141"/>
    </row>
    <row r="15" spans="1:8" ht="13.5" thickBot="1">
      <c r="A15" s="142"/>
      <c r="B15" s="142"/>
      <c r="D15" s="142"/>
      <c r="E15" s="142"/>
      <c r="G15" s="142"/>
      <c r="H15" s="142"/>
    </row>
    <row r="16" spans="1:8" ht="21.75" thickTop="1">
      <c r="A16" s="143" t="s">
        <v>68</v>
      </c>
      <c r="B16" s="144"/>
      <c r="D16" s="143" t="s">
        <v>69</v>
      </c>
      <c r="E16" s="144"/>
      <c r="G16" s="145" t="s">
        <v>70</v>
      </c>
      <c r="H16" s="144"/>
    </row>
    <row r="17" spans="1:8" ht="15">
      <c r="A17" s="146">
        <v>1</v>
      </c>
      <c r="B17" s="147"/>
      <c r="D17" s="146">
        <v>1</v>
      </c>
      <c r="E17" s="147"/>
      <c r="G17" s="146">
        <v>1</v>
      </c>
      <c r="H17" s="147"/>
    </row>
    <row r="18" spans="1:8" ht="15">
      <c r="A18" s="146">
        <v>2</v>
      </c>
      <c r="B18" s="147"/>
      <c r="D18" s="146">
        <v>2</v>
      </c>
      <c r="E18" s="147"/>
      <c r="G18" s="146">
        <v>2</v>
      </c>
      <c r="H18" s="147"/>
    </row>
    <row r="19" spans="1:8" ht="15">
      <c r="A19" s="146">
        <v>3</v>
      </c>
      <c r="B19" s="147"/>
      <c r="D19" s="146">
        <v>3</v>
      </c>
      <c r="E19" s="147"/>
      <c r="G19" s="146">
        <v>3</v>
      </c>
      <c r="H19" s="147"/>
    </row>
    <row r="20" spans="1:8" ht="15">
      <c r="A20" s="146">
        <v>4</v>
      </c>
      <c r="B20" s="147"/>
      <c r="D20" s="146">
        <v>4</v>
      </c>
      <c r="E20" s="147"/>
      <c r="G20" s="146">
        <v>4</v>
      </c>
      <c r="H20" s="147"/>
    </row>
    <row r="21" spans="1:8" ht="15">
      <c r="A21" s="146">
        <v>5</v>
      </c>
      <c r="B21" s="147"/>
      <c r="D21" s="146">
        <v>5</v>
      </c>
      <c r="E21" s="147"/>
      <c r="G21" s="146">
        <v>5</v>
      </c>
      <c r="H21" s="147"/>
    </row>
    <row r="22" spans="1:8" ht="15">
      <c r="A22" s="146">
        <v>6</v>
      </c>
      <c r="B22" s="147"/>
      <c r="D22" s="146">
        <v>6</v>
      </c>
      <c r="E22" s="147"/>
      <c r="G22" s="146">
        <v>6</v>
      </c>
      <c r="H22" s="147"/>
    </row>
    <row r="23" spans="1:8" ht="15">
      <c r="A23" s="146">
        <v>7</v>
      </c>
      <c r="B23" s="147"/>
      <c r="D23" s="146">
        <v>7</v>
      </c>
      <c r="E23" s="147"/>
      <c r="G23" s="146">
        <v>7</v>
      </c>
      <c r="H23" s="147"/>
    </row>
    <row r="24" spans="1:8" ht="15">
      <c r="A24" s="146">
        <v>8</v>
      </c>
      <c r="B24" s="147"/>
      <c r="D24" s="146">
        <v>8</v>
      </c>
      <c r="E24" s="147"/>
      <c r="G24" s="146">
        <v>8</v>
      </c>
      <c r="H24" s="147"/>
    </row>
    <row r="25" spans="1:8" ht="15">
      <c r="A25" s="146">
        <v>9</v>
      </c>
      <c r="B25" s="147"/>
      <c r="D25" s="146">
        <v>9</v>
      </c>
      <c r="E25" s="147"/>
      <c r="G25" s="146">
        <v>9</v>
      </c>
      <c r="H25" s="147"/>
    </row>
    <row r="26" spans="1:8" ht="15">
      <c r="A26" s="146">
        <v>10</v>
      </c>
      <c r="B26" s="147"/>
      <c r="D26" s="146">
        <v>10</v>
      </c>
      <c r="E26" s="147"/>
      <c r="G26" s="146">
        <v>10</v>
      </c>
      <c r="H26" s="147"/>
    </row>
    <row r="27" spans="1:8" ht="15">
      <c r="A27" s="146">
        <v>11</v>
      </c>
      <c r="B27" s="147"/>
      <c r="D27" s="146">
        <v>11</v>
      </c>
      <c r="E27" s="147"/>
      <c r="G27" s="146">
        <v>11</v>
      </c>
      <c r="H27" s="147"/>
    </row>
    <row r="28" spans="1:8" ht="15">
      <c r="A28" s="146">
        <v>12</v>
      </c>
      <c r="B28" s="147"/>
      <c r="D28" s="146">
        <v>12</v>
      </c>
      <c r="E28" s="147"/>
      <c r="G28" s="146">
        <v>12</v>
      </c>
      <c r="H28" s="147"/>
    </row>
    <row r="29" spans="1:8" ht="15">
      <c r="A29" s="146">
        <v>13</v>
      </c>
      <c r="B29" s="147"/>
      <c r="D29" s="146">
        <v>13</v>
      </c>
      <c r="E29" s="147"/>
      <c r="G29" s="146">
        <v>13</v>
      </c>
      <c r="H29" s="147"/>
    </row>
    <row r="30" spans="1:8" ht="15">
      <c r="A30" s="148">
        <v>14</v>
      </c>
      <c r="B30" s="149"/>
      <c r="D30" s="148">
        <v>14</v>
      </c>
      <c r="E30" s="149"/>
      <c r="G30" s="148">
        <v>14</v>
      </c>
      <c r="H30" s="149"/>
    </row>
    <row r="31" spans="1:8" ht="12.75">
      <c r="A31" s="150" t="s">
        <v>71</v>
      </c>
      <c r="B31" s="147"/>
      <c r="D31" s="150" t="s">
        <v>71</v>
      </c>
      <c r="E31" s="147"/>
      <c r="G31" s="150" t="s">
        <v>71</v>
      </c>
      <c r="H31" s="147"/>
    </row>
    <row r="32" spans="1:8" ht="13.5" thickBot="1">
      <c r="A32" s="151" t="s">
        <v>71</v>
      </c>
      <c r="B32" s="152"/>
      <c r="D32" s="151" t="s">
        <v>71</v>
      </c>
      <c r="E32" s="152"/>
      <c r="G32" s="151" t="s">
        <v>71</v>
      </c>
      <c r="H32" s="152"/>
    </row>
    <row r="33" ht="13.5" thickTop="1"/>
    <row r="34" spans="1:2" ht="15.75">
      <c r="A34" s="141" t="s">
        <v>72</v>
      </c>
      <c r="B34" s="141"/>
    </row>
    <row r="35" spans="1:5" ht="15.75">
      <c r="A35" s="140" t="s">
        <v>60</v>
      </c>
      <c r="B35" s="261"/>
      <c r="C35" s="261"/>
      <c r="D35" s="262"/>
      <c r="E35" s="262"/>
    </row>
    <row r="36" spans="1:5" ht="15.75">
      <c r="A36" s="140" t="s">
        <v>61</v>
      </c>
      <c r="B36" s="261"/>
      <c r="C36" s="261"/>
      <c r="D36" s="262"/>
      <c r="E36" s="262"/>
    </row>
    <row r="37" spans="1:5" ht="15.75">
      <c r="A37" s="140" t="s">
        <v>62</v>
      </c>
      <c r="B37" s="261"/>
      <c r="C37" s="261"/>
      <c r="D37" s="262"/>
      <c r="E37" s="262"/>
    </row>
    <row r="38" spans="1:5" ht="15.75">
      <c r="A38" s="140" t="s">
        <v>63</v>
      </c>
      <c r="B38" s="261"/>
      <c r="C38" s="261"/>
      <c r="D38" s="262"/>
      <c r="E38" s="262"/>
    </row>
    <row r="39" spans="1:5" ht="15.75">
      <c r="A39" s="154" t="s">
        <v>64</v>
      </c>
      <c r="B39" s="261"/>
      <c r="C39" s="261"/>
      <c r="D39" s="262"/>
      <c r="E39" s="262"/>
    </row>
    <row r="40" spans="1:5" ht="15.75">
      <c r="A40" s="154" t="s">
        <v>65</v>
      </c>
      <c r="B40" s="261"/>
      <c r="C40" s="261"/>
      <c r="D40" s="262"/>
      <c r="E40" s="262"/>
    </row>
    <row r="41" spans="1:5" ht="15.75">
      <c r="A41" s="154" t="s">
        <v>66</v>
      </c>
      <c r="B41" s="261"/>
      <c r="C41" s="261"/>
      <c r="D41" s="262"/>
      <c r="E41" s="262"/>
    </row>
    <row r="42" spans="1:5" ht="15.75">
      <c r="A42" s="154" t="s">
        <v>67</v>
      </c>
      <c r="B42" s="261"/>
      <c r="C42" s="261"/>
      <c r="D42" s="262"/>
      <c r="E42" s="262"/>
    </row>
    <row r="43" spans="1:5" ht="15.75">
      <c r="A43" s="154" t="s">
        <v>75</v>
      </c>
      <c r="B43" s="153"/>
      <c r="C43" s="153"/>
      <c r="D43" s="141"/>
      <c r="E43" s="141"/>
    </row>
    <row r="44" spans="1:5" ht="15.75">
      <c r="A44" s="154" t="s">
        <v>76</v>
      </c>
      <c r="B44" s="153"/>
      <c r="C44" s="153"/>
      <c r="D44" s="141"/>
      <c r="E44" s="141"/>
    </row>
    <row r="45" spans="1:8" ht="16.5" thickBot="1">
      <c r="A45" s="142"/>
      <c r="B45" s="258"/>
      <c r="C45" s="258"/>
      <c r="D45" s="259"/>
      <c r="E45" s="259"/>
      <c r="F45" s="155"/>
      <c r="G45" s="142"/>
      <c r="H45" s="142"/>
    </row>
    <row r="46" ht="13.5" thickTop="1"/>
    <row r="47" spans="1:8" s="141" customFormat="1" ht="15.75">
      <c r="A47" s="141" t="s">
        <v>73</v>
      </c>
      <c r="C47" s="260"/>
      <c r="D47" s="260"/>
      <c r="E47" s="260"/>
      <c r="F47" s="260"/>
      <c r="G47" s="260"/>
      <c r="H47" s="260"/>
    </row>
    <row r="48" spans="1:8" s="141" customFormat="1" ht="15.75">
      <c r="A48" s="141" t="s">
        <v>74</v>
      </c>
      <c r="C48" s="260"/>
      <c r="D48" s="260"/>
      <c r="E48" s="260"/>
      <c r="F48" s="260"/>
      <c r="G48" s="260"/>
      <c r="H48" s="260"/>
    </row>
    <row r="49" spans="1:8" ht="13.5" thickBot="1">
      <c r="A49" s="142"/>
      <c r="B49" s="142"/>
      <c r="C49" s="155"/>
      <c r="D49" s="142"/>
      <c r="E49" s="142"/>
      <c r="F49" s="155"/>
      <c r="G49" s="142"/>
      <c r="H49" s="142"/>
    </row>
    <row r="50" ht="13.5" thickTop="1"/>
  </sheetData>
  <sheetProtection/>
  <mergeCells count="31"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5:C45"/>
    <mergeCell ref="D45:E45"/>
    <mergeCell ref="C47:F47"/>
    <mergeCell ref="G47:H47"/>
    <mergeCell ref="C48:F48"/>
    <mergeCell ref="G48:H48"/>
  </mergeCells>
  <printOptions/>
  <pageMargins left="0.75" right="0.18" top="0.64" bottom="0.4" header="0.3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 Kaido Palmar</cp:lastModifiedBy>
  <cp:lastPrinted>2010-04-19T17:30:54Z</cp:lastPrinted>
  <dcterms:created xsi:type="dcterms:W3CDTF">2003-10-17T15:08:06Z</dcterms:created>
  <dcterms:modified xsi:type="dcterms:W3CDTF">2010-04-19T17:31:51Z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