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2090" activeTab="4"/>
  </bookViews>
  <sheets>
    <sheet name="Ajakava PT 8.-9.voor + finaalid" sheetId="1" r:id="rId1"/>
    <sheet name="Tabel_PT" sheetId="2" r:id="rId2"/>
    <sheet name="Tabel_seinale_PT" sheetId="3" r:id="rId3"/>
    <sheet name="A-finaal" sheetId="4" r:id="rId4"/>
    <sheet name="B-finaal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<sst xmlns="http://schemas.openxmlformats.org/spreadsheetml/2006/main" count="214" uniqueCount="83">
  <si>
    <t>Kell</t>
  </si>
  <si>
    <t>Võistkond</t>
  </si>
  <si>
    <t>Nr.</t>
  </si>
  <si>
    <t>SK Tapa</t>
  </si>
  <si>
    <t>Laupäev</t>
  </si>
  <si>
    <t>Pühapäev</t>
  </si>
  <si>
    <t>VÕISTKOND</t>
  </si>
  <si>
    <t>V – VAHE</t>
  </si>
  <si>
    <t>PUNKTE</t>
  </si>
  <si>
    <t>KOHT</t>
  </si>
  <si>
    <t>Tulemus</t>
  </si>
  <si>
    <t>-</t>
  </si>
  <si>
    <t>Reede</t>
  </si>
  <si>
    <t>Viljandi SK</t>
  </si>
  <si>
    <t>TÜ AK SK</t>
  </si>
  <si>
    <t>VILJANDI SK</t>
  </si>
  <si>
    <t>HC Kehra</t>
  </si>
  <si>
    <t>HC KEHRA</t>
  </si>
  <si>
    <t>SK TAPA</t>
  </si>
  <si>
    <t>AUTASUSTAMINE</t>
  </si>
  <si>
    <t>Valga Käval</t>
  </si>
  <si>
    <t>VALGA KÄVAL</t>
  </si>
  <si>
    <t>HC TALLAS 2</t>
  </si>
  <si>
    <t>Sillamäe KPK</t>
  </si>
  <si>
    <t>HC Tallas 2</t>
  </si>
  <si>
    <t>HC Tallas 1</t>
  </si>
  <si>
    <t>Noormehed C klass</t>
  </si>
  <si>
    <t>NOORMEHED C KLASS</t>
  </si>
  <si>
    <t>SILLAMÄE KPK</t>
  </si>
  <si>
    <t>HC TALLAS 1</t>
  </si>
  <si>
    <t>Põlva SK</t>
  </si>
  <si>
    <t>SK Reval-Sport</t>
  </si>
  <si>
    <t>12.02.-14.02.2010</t>
  </si>
  <si>
    <t>2010 Eesti meistrivõistlused käsipallis</t>
  </si>
  <si>
    <t>Tapa Spordihoone</t>
  </si>
  <si>
    <t>1-5</t>
  </si>
  <si>
    <t>09.04.-11.04.2010</t>
  </si>
  <si>
    <t>PT7</t>
  </si>
  <si>
    <t>PT5</t>
  </si>
  <si>
    <t>PT2</t>
  </si>
  <si>
    <t>PT9</t>
  </si>
  <si>
    <t>PT6</t>
  </si>
  <si>
    <t>PT4</t>
  </si>
  <si>
    <t>PT1</t>
  </si>
  <si>
    <t>PT8</t>
  </si>
  <si>
    <t>PT3</t>
  </si>
  <si>
    <t>09.aprill</t>
  </si>
  <si>
    <t>10.aprill</t>
  </si>
  <si>
    <t>11.aprill</t>
  </si>
  <si>
    <t>PÕHITURNIIR</t>
  </si>
  <si>
    <t>A-finaal; B-finaal</t>
  </si>
  <si>
    <t>PÕLVA SK</t>
  </si>
  <si>
    <t>SK REVAL-SPORT</t>
  </si>
  <si>
    <t>VALGA</t>
  </si>
  <si>
    <t>TAPA</t>
  </si>
  <si>
    <t>2010 EESTI MEISTRIVÕISTLUSED KÄSIPALLIS</t>
  </si>
  <si>
    <t>Põhiturniir 8.-9.voor</t>
  </si>
  <si>
    <t>10.04.-11.04.2010</t>
  </si>
  <si>
    <t>A-finaal</t>
  </si>
  <si>
    <t>Paremusjärjestus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</si>
  <si>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</si>
  <si>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</si>
  <si>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</si>
  <si>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</si>
  <si>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</si>
  <si>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</si>
  <si>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</si>
  <si>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</si>
  <si>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</si>
  <si>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</si>
  <si>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</si>
  <si>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</si>
  <si>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</si>
  <si>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</si>
  <si>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</si>
  <si>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</si>
  <si>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Punkte kokku</t>
  </si>
  <si>
    <t>Punkte
 A-finaal</t>
  </si>
  <si>
    <t>Punkte
Põhiturn.</t>
  </si>
  <si>
    <t>B-finaal</t>
  </si>
  <si>
    <t>Punkte
 B-finaal</t>
  </si>
  <si>
    <t>SK Reval-Sport - katkestas</t>
  </si>
  <si>
    <t>6-9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</si>
</sst>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mmm/yyyy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4"/>
      <name val="Book Antiqua"/>
      <family val="1"/>
    </font>
    <font>
      <b/>
      <sz val="18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10"/>
      <name val="Sylfaen"/>
      <family val="1"/>
    </font>
    <font>
      <sz val="10"/>
      <name val="Arial Narrow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Arial Narrow"/>
      <family val="2"/>
    </font>
    <font>
      <sz val="12"/>
      <name val="Book Antiqua"/>
      <family val="1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mbria"/>
      <family val="1"/>
    </font>
    <font>
      <strike/>
      <sz val="12"/>
      <name val="Calibri"/>
      <family val="2"/>
    </font>
    <font>
      <b/>
      <sz val="10"/>
      <name val="Calibri"/>
      <family val="2"/>
    </font>
    <font>
      <sz val="14"/>
      <name val="Cambria"/>
      <family val="1"/>
    </font>
    <font>
      <b/>
      <sz val="12"/>
      <color indexed="11"/>
      <name val="Calibri"/>
      <family val="2"/>
    </font>
    <font>
      <sz val="12"/>
      <color indexed="11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FA7D00"/>
      <name val="Arial Narrow"/>
      <family val="2"/>
    </font>
    <font>
      <sz val="10"/>
      <color rgb="FF9C0006"/>
      <name val="Arial Narrow"/>
      <family val="2"/>
    </font>
    <font>
      <sz val="10"/>
      <color rgb="FF006100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i/>
      <sz val="10"/>
      <color rgb="FF7F7F7F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8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1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3" borderId="3" applyNumberFormat="0" applyAlignment="0" applyProtection="0"/>
    <xf numFmtId="0" fontId="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0" fillId="24" borderId="5" applyNumberFormat="0" applyFont="0" applyAlignment="0" applyProtection="0"/>
    <xf numFmtId="0" fontId="6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0" borderId="9" applyNumberFormat="0" applyAlignment="0" applyProtection="0"/>
  </cellStyleXfs>
  <cellXfs count="266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Fill="1" applyAlignment="1">
      <alignment horizontal="right"/>
    </xf>
    <xf numFmtId="0" fontId="47" fillId="0" borderId="0" xfId="0" applyFont="1" applyBorder="1" applyAlignment="1">
      <alignment horizontal="left"/>
    </xf>
    <xf numFmtId="49" fontId="47" fillId="0" borderId="0" xfId="0" applyNumberFormat="1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20" fontId="21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20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 wrapText="1" indent="1"/>
    </xf>
    <xf numFmtId="0" fontId="21" fillId="0" borderId="19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 wrapText="1" indent="1"/>
    </xf>
    <xf numFmtId="0" fontId="48" fillId="0" borderId="0" xfId="0" applyFont="1" applyAlignment="1">
      <alignment/>
    </xf>
    <xf numFmtId="20" fontId="21" fillId="0" borderId="22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47" fillId="0" borderId="27" xfId="0" applyFont="1" applyBorder="1" applyAlignment="1">
      <alignment horizontal="left"/>
    </xf>
    <xf numFmtId="0" fontId="20" fillId="0" borderId="27" xfId="0" applyFont="1" applyBorder="1" applyAlignment="1">
      <alignment/>
    </xf>
    <xf numFmtId="49" fontId="47" fillId="0" borderId="27" xfId="0" applyNumberFormat="1" applyFont="1" applyBorder="1" applyAlignment="1">
      <alignment horizontal="left"/>
    </xf>
    <xf numFmtId="0" fontId="48" fillId="0" borderId="0" xfId="0" applyFont="1" applyFill="1" applyBorder="1" applyAlignment="1">
      <alignment horizontal="left" wrapText="1" indent="1"/>
    </xf>
    <xf numFmtId="0" fontId="20" fillId="0" borderId="0" xfId="0" applyFont="1" applyFill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20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left" wrapText="1" indent="1"/>
    </xf>
    <xf numFmtId="0" fontId="21" fillId="0" borderId="17" xfId="0" applyFont="1" applyBorder="1" applyAlignment="1" quotePrefix="1">
      <alignment horizontal="center"/>
    </xf>
    <xf numFmtId="0" fontId="21" fillId="0" borderId="23" xfId="0" applyFont="1" applyBorder="1" applyAlignment="1" quotePrefix="1">
      <alignment horizontal="center"/>
    </xf>
    <xf numFmtId="49" fontId="49" fillId="0" borderId="0" xfId="0" applyNumberFormat="1" applyFont="1" applyFill="1" applyAlignment="1">
      <alignment horizontal="right"/>
    </xf>
    <xf numFmtId="49" fontId="49" fillId="0" borderId="0" xfId="0" applyNumberFormat="1" applyFont="1" applyFill="1" applyAlignment="1">
      <alignment horizontal="left"/>
    </xf>
    <xf numFmtId="0" fontId="21" fillId="0" borderId="17" xfId="0" applyFont="1" applyFill="1" applyBorder="1" applyAlignment="1">
      <alignment horizontal="left" wrapText="1" indent="1"/>
    </xf>
    <xf numFmtId="0" fontId="21" fillId="0" borderId="18" xfId="0" applyFont="1" applyFill="1" applyBorder="1" applyAlignment="1">
      <alignment horizontal="left" wrapText="1" indent="1"/>
    </xf>
    <xf numFmtId="0" fontId="21" fillId="0" borderId="30" xfId="0" applyFont="1" applyFill="1" applyBorder="1" applyAlignment="1">
      <alignment horizontal="left" wrapText="1" inden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 indent="1"/>
    </xf>
    <xf numFmtId="49" fontId="21" fillId="0" borderId="0" xfId="0" applyNumberFormat="1" applyFont="1" applyBorder="1" applyAlignment="1">
      <alignment horizontal="center"/>
    </xf>
    <xf numFmtId="0" fontId="21" fillId="0" borderId="31" xfId="0" applyFont="1" applyFill="1" applyBorder="1" applyAlignment="1">
      <alignment horizontal="left" wrapText="1" indent="1"/>
    </xf>
    <xf numFmtId="0" fontId="21" fillId="0" borderId="32" xfId="0" applyFont="1" applyBorder="1" applyAlignment="1">
      <alignment horizontal="left" wrapText="1" indent="1"/>
    </xf>
    <xf numFmtId="0" fontId="21" fillId="0" borderId="33" xfId="0" applyFont="1" applyBorder="1" applyAlignment="1">
      <alignment horizontal="left" wrapText="1" indent="1"/>
    </xf>
    <xf numFmtId="0" fontId="21" fillId="0" borderId="33" xfId="0" applyFont="1" applyFill="1" applyBorder="1" applyAlignment="1">
      <alignment horizontal="left" wrapText="1" indent="1"/>
    </xf>
    <xf numFmtId="49" fontId="49" fillId="0" borderId="0" xfId="0" applyNumberFormat="1" applyFont="1" applyAlignment="1">
      <alignment horizontal="right"/>
    </xf>
    <xf numFmtId="20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left" wrapText="1" indent="1"/>
    </xf>
    <xf numFmtId="0" fontId="13" fillId="0" borderId="0" xfId="47" applyFont="1" applyAlignment="1">
      <alignment/>
      <protection/>
    </xf>
    <xf numFmtId="0" fontId="14" fillId="0" borderId="0" xfId="47" applyFont="1">
      <alignment/>
      <protection/>
    </xf>
    <xf numFmtId="0" fontId="15" fillId="0" borderId="0" xfId="47" applyFont="1">
      <alignment/>
      <protection/>
    </xf>
    <xf numFmtId="0" fontId="0" fillId="0" borderId="0" xfId="47">
      <alignment/>
      <protection/>
    </xf>
    <xf numFmtId="14" fontId="12" fillId="0" borderId="0" xfId="47" applyNumberFormat="1" applyFont="1" applyAlignment="1" quotePrefix="1">
      <alignment horizontal="right" indent="1"/>
      <protection/>
    </xf>
    <xf numFmtId="0" fontId="12" fillId="0" borderId="0" xfId="47" applyFont="1" applyAlignment="1">
      <alignment horizontal="left" indent="1"/>
      <protection/>
    </xf>
    <xf numFmtId="0" fontId="16" fillId="0" borderId="0" xfId="47" applyFont="1" applyAlignment="1">
      <alignment/>
      <protection/>
    </xf>
    <xf numFmtId="0" fontId="14" fillId="0" borderId="0" xfId="47" applyFont="1" applyAlignment="1">
      <alignment/>
      <protection/>
    </xf>
    <xf numFmtId="0" fontId="16" fillId="0" borderId="0" xfId="47" applyFont="1" applyAlignment="1">
      <alignment horizontal="right"/>
      <protection/>
    </xf>
    <xf numFmtId="0" fontId="16" fillId="0" borderId="0" xfId="47" applyFont="1">
      <alignment/>
      <protection/>
    </xf>
    <xf numFmtId="0" fontId="12" fillId="0" borderId="0" xfId="47" applyFont="1" applyAlignment="1">
      <alignment horizontal="right"/>
      <protection/>
    </xf>
    <xf numFmtId="0" fontId="17" fillId="0" borderId="0" xfId="47" applyFont="1">
      <alignment/>
      <protection/>
    </xf>
    <xf numFmtId="0" fontId="0" fillId="0" borderId="0" xfId="47" applyAlignment="1">
      <alignment horizontal="center"/>
      <protection/>
    </xf>
    <xf numFmtId="0" fontId="4" fillId="0" borderId="0" xfId="47" applyFont="1">
      <alignment/>
      <protection/>
    </xf>
    <xf numFmtId="0" fontId="5" fillId="0" borderId="37" xfId="47" applyFont="1" applyBorder="1" applyAlignment="1" applyProtection="1">
      <alignment horizontal="center" vertical="center"/>
      <protection/>
    </xf>
    <xf numFmtId="0" fontId="8" fillId="0" borderId="38" xfId="47" applyFont="1" applyBorder="1" applyAlignment="1" applyProtection="1">
      <alignment horizontal="left" vertical="center" indent="1"/>
      <protection/>
    </xf>
    <xf numFmtId="0" fontId="8" fillId="0" borderId="39" xfId="47" applyFont="1" applyFill="1" applyBorder="1" applyAlignment="1" applyProtection="1">
      <alignment horizontal="center" vertical="center"/>
      <protection/>
    </xf>
    <xf numFmtId="0" fontId="8" fillId="0" borderId="38" xfId="47" applyFont="1" applyBorder="1" applyAlignment="1" applyProtection="1">
      <alignment horizontal="center" vertical="center"/>
      <protection/>
    </xf>
    <xf numFmtId="0" fontId="8" fillId="0" borderId="40" xfId="47" applyFont="1" applyBorder="1" applyAlignment="1" applyProtection="1">
      <alignment horizontal="center" vertical="center"/>
      <protection/>
    </xf>
    <xf numFmtId="0" fontId="3" fillId="0" borderId="41" xfId="47" applyFont="1" applyFill="1" applyBorder="1" applyAlignment="1" applyProtection="1">
      <alignment horizontal="center"/>
      <protection locked="0"/>
    </xf>
    <xf numFmtId="0" fontId="3" fillId="0" borderId="42" xfId="47" applyFont="1" applyFill="1" applyBorder="1" applyAlignment="1" applyProtection="1">
      <alignment horizontal="center"/>
      <protection locked="0"/>
    </xf>
    <xf numFmtId="0" fontId="3" fillId="0" borderId="43" xfId="47" applyFont="1" applyBorder="1" applyProtection="1">
      <alignment/>
      <protection hidden="1"/>
    </xf>
    <xf numFmtId="0" fontId="3" fillId="0" borderId="41" xfId="47" applyFont="1" applyBorder="1" applyProtection="1">
      <alignment/>
      <protection hidden="1"/>
    </xf>
    <xf numFmtId="0" fontId="18" fillId="0" borderId="0" xfId="47" applyFont="1">
      <alignment/>
      <protection/>
    </xf>
    <xf numFmtId="0" fontId="5" fillId="0" borderId="43" xfId="47" applyFont="1" applyFill="1" applyBorder="1" applyAlignment="1" applyProtection="1">
      <alignment horizontal="center"/>
      <protection locked="0"/>
    </xf>
    <xf numFmtId="0" fontId="5" fillId="0" borderId="44" xfId="47" applyFont="1" applyFill="1" applyBorder="1" applyAlignment="1" applyProtection="1">
      <alignment horizontal="center"/>
      <protection locked="0"/>
    </xf>
    <xf numFmtId="1" fontId="5" fillId="0" borderId="0" xfId="47" applyNumberFormat="1" applyFont="1" applyFill="1" applyBorder="1" applyAlignment="1" applyProtection="1">
      <alignment horizontal="center"/>
      <protection locked="0"/>
    </xf>
    <xf numFmtId="0" fontId="5" fillId="0" borderId="43" xfId="47" applyFont="1" applyBorder="1" applyProtection="1">
      <alignment/>
      <protection hidden="1"/>
    </xf>
    <xf numFmtId="0" fontId="5" fillId="0" borderId="10" xfId="47" applyFont="1" applyBorder="1" applyProtection="1">
      <alignment/>
      <protection hidden="1"/>
    </xf>
    <xf numFmtId="0" fontId="5" fillId="0" borderId="45" xfId="47" applyFont="1" applyFill="1" applyBorder="1" applyAlignment="1" applyProtection="1">
      <alignment horizontal="center"/>
      <protection locked="0"/>
    </xf>
    <xf numFmtId="0" fontId="5" fillId="0" borderId="46" xfId="47" applyFont="1" applyFill="1" applyBorder="1" applyAlignment="1" applyProtection="1">
      <alignment horizontal="center"/>
      <protection locked="0"/>
    </xf>
    <xf numFmtId="1" fontId="5" fillId="0" borderId="47" xfId="47" applyNumberFormat="1" applyFont="1" applyFill="1" applyBorder="1" applyAlignment="1" applyProtection="1">
      <alignment horizontal="center"/>
      <protection locked="0"/>
    </xf>
    <xf numFmtId="0" fontId="5" fillId="0" borderId="45" xfId="47" applyFont="1" applyBorder="1" applyProtection="1">
      <alignment/>
      <protection hidden="1"/>
    </xf>
    <xf numFmtId="0" fontId="5" fillId="0" borderId="48" xfId="47" applyFont="1" applyBorder="1" applyProtection="1">
      <alignment/>
      <protection hidden="1"/>
    </xf>
    <xf numFmtId="0" fontId="3" fillId="0" borderId="0" xfId="47" applyFont="1" applyFill="1" applyBorder="1" applyAlignment="1" applyProtection="1">
      <alignment horizontal="center"/>
      <protection locked="0"/>
    </xf>
    <xf numFmtId="0" fontId="3" fillId="0" borderId="44" xfId="47" applyFont="1" applyFill="1" applyBorder="1" applyAlignment="1" applyProtection="1">
      <alignment horizontal="center"/>
      <protection locked="0"/>
    </xf>
    <xf numFmtId="0" fontId="3" fillId="0" borderId="49" xfId="47" applyFont="1" applyFill="1" applyBorder="1" applyAlignment="1" applyProtection="1">
      <alignment horizontal="center"/>
      <protection locked="0"/>
    </xf>
    <xf numFmtId="0" fontId="5" fillId="0" borderId="0" xfId="47" applyFont="1" applyFill="1" applyBorder="1" applyAlignment="1" applyProtection="1">
      <alignment horizontal="center"/>
      <protection locked="0"/>
    </xf>
    <xf numFmtId="0" fontId="5" fillId="0" borderId="47" xfId="47" applyFont="1" applyFill="1" applyBorder="1" applyAlignment="1" applyProtection="1">
      <alignment horizontal="center"/>
      <protection locked="0"/>
    </xf>
    <xf numFmtId="0" fontId="5" fillId="0" borderId="41" xfId="47" applyFont="1" applyFill="1" applyBorder="1" applyAlignment="1" applyProtection="1">
      <alignment horizontal="center"/>
      <protection locked="0"/>
    </xf>
    <xf numFmtId="0" fontId="5" fillId="0" borderId="48" xfId="47" applyFont="1" applyFill="1" applyBorder="1" applyAlignment="1" applyProtection="1">
      <alignment horizontal="center"/>
      <protection locked="0"/>
    </xf>
    <xf numFmtId="0" fontId="3" fillId="0" borderId="43" xfId="47" applyFont="1" applyFill="1" applyBorder="1" applyAlignment="1" applyProtection="1">
      <alignment horizontal="center"/>
      <protection locked="0"/>
    </xf>
    <xf numFmtId="0" fontId="5" fillId="0" borderId="50" xfId="47" applyFont="1" applyFill="1" applyBorder="1" applyAlignment="1" applyProtection="1">
      <alignment horizontal="center"/>
      <protection locked="0"/>
    </xf>
    <xf numFmtId="0" fontId="5" fillId="0" borderId="51" xfId="47" applyFont="1" applyFill="1" applyBorder="1" applyAlignment="1" applyProtection="1">
      <alignment horizontal="center"/>
      <protection locked="0"/>
    </xf>
    <xf numFmtId="0" fontId="5" fillId="0" borderId="51" xfId="47" applyFont="1" applyBorder="1" applyProtection="1">
      <alignment/>
      <protection hidden="1"/>
    </xf>
    <xf numFmtId="0" fontId="5" fillId="0" borderId="50" xfId="47" applyFont="1" applyBorder="1" applyProtection="1">
      <alignment/>
      <protection hidden="1"/>
    </xf>
    <xf numFmtId="0" fontId="5" fillId="0" borderId="0" xfId="47" applyFont="1">
      <alignment/>
      <protection/>
    </xf>
    <xf numFmtId="0" fontId="47" fillId="0" borderId="52" xfId="0" applyFont="1" applyBorder="1" applyAlignment="1">
      <alignment horizontal="center"/>
    </xf>
    <xf numFmtId="20" fontId="50" fillId="0" borderId="22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53" xfId="0" applyFont="1" applyBorder="1" applyAlignment="1">
      <alignment horizontal="left" wrapText="1" indent="1"/>
    </xf>
    <xf numFmtId="0" fontId="50" fillId="0" borderId="31" xfId="0" applyFont="1" applyBorder="1" applyAlignment="1">
      <alignment horizontal="left" wrapText="1" indent="1"/>
    </xf>
    <xf numFmtId="0" fontId="50" fillId="0" borderId="0" xfId="0" applyFont="1" applyFill="1" applyBorder="1" applyAlignment="1">
      <alignment horizontal="left" wrapText="1" indent="1"/>
    </xf>
    <xf numFmtId="0" fontId="50" fillId="0" borderId="24" xfId="0" applyFont="1" applyBorder="1" applyAlignment="1">
      <alignment horizontal="center"/>
    </xf>
    <xf numFmtId="49" fontId="50" fillId="0" borderId="25" xfId="0" applyNumberFormat="1" applyFont="1" applyBorder="1" applyAlignment="1">
      <alignment horizontal="center"/>
    </xf>
    <xf numFmtId="49" fontId="50" fillId="0" borderId="26" xfId="0" applyNumberFormat="1" applyFont="1" applyBorder="1" applyAlignment="1">
      <alignment horizontal="center"/>
    </xf>
    <xf numFmtId="0" fontId="21" fillId="0" borderId="29" xfId="0" applyFont="1" applyBorder="1" applyAlignment="1" quotePrefix="1">
      <alignment horizontal="center"/>
    </xf>
    <xf numFmtId="0" fontId="6" fillId="33" borderId="42" xfId="47" applyFont="1" applyFill="1" applyBorder="1" applyAlignment="1" applyProtection="1">
      <alignment horizontal="center"/>
      <protection/>
    </xf>
    <xf numFmtId="0" fontId="7" fillId="33" borderId="44" xfId="47" applyFont="1" applyFill="1" applyBorder="1" applyAlignment="1" applyProtection="1">
      <alignment horizontal="center"/>
      <protection/>
    </xf>
    <xf numFmtId="0" fontId="7" fillId="33" borderId="46" xfId="47" applyFont="1" applyFill="1" applyBorder="1" applyAlignment="1" applyProtection="1">
      <alignment horizontal="center"/>
      <protection/>
    </xf>
    <xf numFmtId="0" fontId="6" fillId="33" borderId="49" xfId="47" applyFont="1" applyFill="1" applyBorder="1" applyAlignment="1" applyProtection="1">
      <alignment horizontal="center"/>
      <protection/>
    </xf>
    <xf numFmtId="0" fontId="6" fillId="33" borderId="0" xfId="47" applyFont="1" applyFill="1" applyBorder="1" applyAlignment="1" applyProtection="1">
      <alignment horizontal="center"/>
      <protection/>
    </xf>
    <xf numFmtId="0" fontId="7" fillId="33" borderId="0" xfId="47" applyFont="1" applyFill="1" applyBorder="1" applyAlignment="1" applyProtection="1">
      <alignment horizontal="center"/>
      <protection/>
    </xf>
    <xf numFmtId="0" fontId="7" fillId="33" borderId="47" xfId="47" applyFont="1" applyFill="1" applyBorder="1" applyAlignment="1" applyProtection="1">
      <alignment horizontal="center"/>
      <protection/>
    </xf>
    <xf numFmtId="0" fontId="7" fillId="33" borderId="54" xfId="47" applyFont="1" applyFill="1" applyBorder="1" applyAlignment="1" applyProtection="1">
      <alignment horizontal="center"/>
      <protection/>
    </xf>
    <xf numFmtId="0" fontId="22" fillId="0" borderId="0" xfId="47" applyFont="1" applyAlignment="1">
      <alignment horizontal="right"/>
      <protection/>
    </xf>
    <xf numFmtId="0" fontId="21" fillId="0" borderId="23" xfId="0" applyFont="1" applyFill="1" applyBorder="1" applyAlignment="1">
      <alignment horizontal="left" wrapText="1" indent="1"/>
    </xf>
    <xf numFmtId="0" fontId="21" fillId="0" borderId="29" xfId="0" applyFont="1" applyFill="1" applyBorder="1" applyAlignment="1">
      <alignment horizontal="left" wrapText="1" indent="1"/>
    </xf>
    <xf numFmtId="20" fontId="21" fillId="0" borderId="0" xfId="0" applyNumberFormat="1" applyFont="1" applyBorder="1" applyAlignment="1">
      <alignment horizontal="center"/>
    </xf>
    <xf numFmtId="0" fontId="23" fillId="0" borderId="0" xfId="47" applyFont="1" applyProtection="1">
      <alignment/>
      <protection hidden="1"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49" fontId="52" fillId="0" borderId="0" xfId="0" applyNumberFormat="1" applyFont="1" applyFill="1" applyAlignment="1">
      <alignment horizontal="right"/>
    </xf>
    <xf numFmtId="0" fontId="20" fillId="0" borderId="0" xfId="47" applyFont="1">
      <alignment/>
      <protection/>
    </xf>
    <xf numFmtId="0" fontId="20" fillId="0" borderId="0" xfId="47" applyFont="1" applyFill="1" applyBorder="1">
      <alignment/>
      <protection/>
    </xf>
    <xf numFmtId="0" fontId="24" fillId="0" borderId="0" xfId="0" applyFont="1" applyAlignment="1">
      <alignment horizontal="left"/>
    </xf>
    <xf numFmtId="0" fontId="21" fillId="0" borderId="0" xfId="47" applyFont="1" applyAlignment="1">
      <alignment horizontal="right"/>
      <protection/>
    </xf>
    <xf numFmtId="0" fontId="21" fillId="0" borderId="0" xfId="47" applyFont="1">
      <alignment/>
      <protection/>
    </xf>
    <xf numFmtId="0" fontId="20" fillId="0" borderId="55" xfId="47" applyFont="1" applyBorder="1">
      <alignment/>
      <protection/>
    </xf>
    <xf numFmtId="0" fontId="26" fillId="0" borderId="56" xfId="47" applyFont="1" applyBorder="1" applyAlignment="1">
      <alignment horizontal="center"/>
      <protection/>
    </xf>
    <xf numFmtId="0" fontId="20" fillId="0" borderId="57" xfId="47" applyFont="1" applyFill="1" applyBorder="1">
      <alignment/>
      <protection/>
    </xf>
    <xf numFmtId="0" fontId="26" fillId="0" borderId="56" xfId="47" applyFont="1" applyFill="1" applyBorder="1" applyAlignment="1">
      <alignment horizontal="center"/>
      <protection/>
    </xf>
    <xf numFmtId="0" fontId="27" fillId="0" borderId="58" xfId="47" applyFont="1" applyBorder="1">
      <alignment/>
      <protection/>
    </xf>
    <xf numFmtId="0" fontId="20" fillId="0" borderId="59" xfId="47" applyFont="1" applyFill="1" applyBorder="1">
      <alignment/>
      <protection/>
    </xf>
    <xf numFmtId="0" fontId="27" fillId="0" borderId="60" xfId="47" applyFont="1" applyBorder="1">
      <alignment/>
      <protection/>
    </xf>
    <xf numFmtId="0" fontId="20" fillId="0" borderId="61" xfId="47" applyFont="1" applyFill="1" applyBorder="1">
      <alignment/>
      <protection/>
    </xf>
    <xf numFmtId="0" fontId="20" fillId="0" borderId="58" xfId="47" applyFont="1" applyBorder="1" applyAlignment="1">
      <alignment horizontal="right"/>
      <protection/>
    </xf>
    <xf numFmtId="0" fontId="20" fillId="34" borderId="59" xfId="47" applyFont="1" applyFill="1" applyBorder="1">
      <alignment/>
      <protection/>
    </xf>
    <xf numFmtId="0" fontId="20" fillId="0" borderId="62" xfId="47" applyFont="1" applyBorder="1" applyAlignment="1">
      <alignment horizontal="right"/>
      <protection/>
    </xf>
    <xf numFmtId="0" fontId="20" fillId="0" borderId="63" xfId="47" applyFont="1" applyFill="1" applyBorder="1">
      <alignment/>
      <protection/>
    </xf>
    <xf numFmtId="0" fontId="20" fillId="34" borderId="63" xfId="47" applyFont="1" applyFill="1" applyBorder="1">
      <alignment/>
      <protection/>
    </xf>
    <xf numFmtId="0" fontId="21" fillId="0" borderId="0" xfId="47" applyFont="1" applyAlignment="1">
      <alignment horizontal="left"/>
      <protection/>
    </xf>
    <xf numFmtId="0" fontId="21" fillId="0" borderId="0" xfId="47" applyFont="1" applyBorder="1" applyAlignment="1">
      <alignment horizontal="right"/>
      <protection/>
    </xf>
    <xf numFmtId="0" fontId="20" fillId="0" borderId="55" xfId="47" applyFont="1" applyFill="1" applyBorder="1">
      <alignment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35" borderId="38" xfId="0" applyFont="1" applyFill="1" applyBorder="1" applyAlignment="1" applyProtection="1">
      <alignment horizontal="center" vertical="center" wrapText="1"/>
      <protection/>
    </xf>
    <xf numFmtId="0" fontId="53" fillId="36" borderId="42" xfId="0" applyFont="1" applyFill="1" applyBorder="1" applyAlignment="1" applyProtection="1">
      <alignment horizontal="center"/>
      <protection/>
    </xf>
    <xf numFmtId="0" fontId="47" fillId="0" borderId="41" xfId="47" applyFont="1" applyFill="1" applyBorder="1" applyAlignment="1" applyProtection="1">
      <alignment horizontal="center"/>
      <protection locked="0"/>
    </xf>
    <xf numFmtId="0" fontId="47" fillId="0" borderId="42" xfId="47" applyFont="1" applyFill="1" applyBorder="1" applyAlignment="1" applyProtection="1">
      <alignment horizontal="center"/>
      <protection locked="0"/>
    </xf>
    <xf numFmtId="0" fontId="54" fillId="36" borderId="44" xfId="0" applyFont="1" applyFill="1" applyBorder="1" applyAlignment="1" applyProtection="1">
      <alignment horizontal="center"/>
      <protection/>
    </xf>
    <xf numFmtId="0" fontId="21" fillId="0" borderId="43" xfId="47" applyFont="1" applyFill="1" applyBorder="1" applyAlignment="1" applyProtection="1">
      <alignment horizontal="center"/>
      <protection locked="0"/>
    </xf>
    <xf numFmtId="0" fontId="21" fillId="0" borderId="44" xfId="47" applyFont="1" applyFill="1" applyBorder="1" applyAlignment="1" applyProtection="1">
      <alignment horizontal="center"/>
      <protection locked="0"/>
    </xf>
    <xf numFmtId="0" fontId="54" fillId="36" borderId="46" xfId="0" applyFont="1" applyFill="1" applyBorder="1" applyAlignment="1" applyProtection="1">
      <alignment horizontal="center"/>
      <protection/>
    </xf>
    <xf numFmtId="0" fontId="21" fillId="0" borderId="45" xfId="47" applyFont="1" applyFill="1" applyBorder="1" applyAlignment="1" applyProtection="1">
      <alignment horizontal="center"/>
      <protection locked="0"/>
    </xf>
    <xf numFmtId="0" fontId="21" fillId="0" borderId="46" xfId="47" applyFont="1" applyFill="1" applyBorder="1" applyAlignment="1" applyProtection="1">
      <alignment horizontal="center"/>
      <protection locked="0"/>
    </xf>
    <xf numFmtId="0" fontId="53" fillId="36" borderId="49" xfId="0" applyFont="1" applyFill="1" applyBorder="1" applyAlignment="1" applyProtection="1">
      <alignment horizontal="center"/>
      <protection/>
    </xf>
    <xf numFmtId="0" fontId="54" fillId="36" borderId="54" xfId="0" applyFont="1" applyFill="1" applyBorder="1" applyAlignment="1" applyProtection="1">
      <alignment horizontal="center"/>
      <protection/>
    </xf>
    <xf numFmtId="0" fontId="21" fillId="0" borderId="41" xfId="0" applyFont="1" applyBorder="1" applyAlignment="1" applyProtection="1">
      <alignment horizontal="center" vertical="center"/>
      <protection hidden="1"/>
    </xf>
    <xf numFmtId="0" fontId="21" fillId="0" borderId="48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54" xfId="0" applyFont="1" applyBorder="1" applyAlignment="1" applyProtection="1">
      <alignment horizontal="center" vertical="center"/>
      <protection hidden="1"/>
    </xf>
    <xf numFmtId="0" fontId="21" fillId="0" borderId="50" xfId="0" applyFont="1" applyBorder="1" applyAlignment="1" applyProtection="1">
      <alignment horizontal="center" vertical="center"/>
      <protection hidden="1"/>
    </xf>
    <xf numFmtId="0" fontId="28" fillId="0" borderId="43" xfId="0" applyFont="1" applyBorder="1" applyAlignment="1" applyProtection="1">
      <alignment/>
      <protection hidden="1"/>
    </xf>
    <xf numFmtId="0" fontId="28" fillId="0" borderId="41" xfId="0" applyFont="1" applyBorder="1" applyAlignment="1" applyProtection="1">
      <alignment/>
      <protection hidden="1"/>
    </xf>
    <xf numFmtId="0" fontId="8" fillId="0" borderId="43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45" xfId="0" applyFont="1" applyBorder="1" applyAlignment="1" applyProtection="1">
      <alignment/>
      <protection hidden="1"/>
    </xf>
    <xf numFmtId="0" fontId="8" fillId="0" borderId="48" xfId="0" applyFont="1" applyBorder="1" applyAlignment="1" applyProtection="1">
      <alignment/>
      <protection hidden="1"/>
    </xf>
    <xf numFmtId="0" fontId="8" fillId="0" borderId="51" xfId="0" applyFont="1" applyBorder="1" applyAlignment="1" applyProtection="1">
      <alignment/>
      <protection hidden="1"/>
    </xf>
    <xf numFmtId="0" fontId="8" fillId="0" borderId="50" xfId="0" applyFont="1" applyBorder="1" applyAlignment="1" applyProtection="1">
      <alignment/>
      <protection hidden="1"/>
    </xf>
    <xf numFmtId="0" fontId="47" fillId="0" borderId="64" xfId="0" applyFont="1" applyBorder="1" applyAlignment="1" applyProtection="1">
      <alignment horizontal="center" vertical="center"/>
      <protection hidden="1"/>
    </xf>
    <xf numFmtId="0" fontId="47" fillId="0" borderId="49" xfId="0" applyFont="1" applyBorder="1" applyAlignment="1" applyProtection="1">
      <alignment horizontal="center" vertical="center"/>
      <protection hidden="1"/>
    </xf>
    <xf numFmtId="0" fontId="3" fillId="0" borderId="65" xfId="47" applyFont="1" applyBorder="1" applyProtection="1">
      <alignment/>
      <protection hidden="1"/>
    </xf>
    <xf numFmtId="0" fontId="3" fillId="0" borderId="64" xfId="47" applyFont="1" applyBorder="1" applyProtection="1">
      <alignment/>
      <protection hidden="1"/>
    </xf>
    <xf numFmtId="0" fontId="5" fillId="0" borderId="41" xfId="47" applyFont="1" applyBorder="1" applyProtection="1">
      <alignment/>
      <protection hidden="1"/>
    </xf>
    <xf numFmtId="0" fontId="6" fillId="33" borderId="65" xfId="47" applyFont="1" applyFill="1" applyBorder="1" applyAlignment="1" applyProtection="1">
      <alignment horizontal="center"/>
      <protection/>
    </xf>
    <xf numFmtId="0" fontId="7" fillId="33" borderId="43" xfId="47" applyFont="1" applyFill="1" applyBorder="1" applyAlignment="1" applyProtection="1">
      <alignment horizontal="center"/>
      <protection/>
    </xf>
    <xf numFmtId="0" fontId="7" fillId="33" borderId="51" xfId="47" applyFont="1" applyFill="1" applyBorder="1" applyAlignment="1" applyProtection="1">
      <alignment horizontal="center"/>
      <protection/>
    </xf>
    <xf numFmtId="0" fontId="19" fillId="0" borderId="0" xfId="47" applyFont="1">
      <alignment/>
      <protection/>
    </xf>
    <xf numFmtId="14" fontId="29" fillId="0" borderId="0" xfId="47" applyNumberFormat="1" applyFont="1" applyAlignment="1" quotePrefix="1">
      <alignment horizontal="right" indent="1"/>
      <protection/>
    </xf>
    <xf numFmtId="0" fontId="29" fillId="0" borderId="0" xfId="0" applyFont="1" applyAlignment="1">
      <alignment horizontal="left"/>
    </xf>
    <xf numFmtId="0" fontId="21" fillId="0" borderId="0" xfId="47" applyFont="1" applyBorder="1">
      <alignment/>
      <protection/>
    </xf>
    <xf numFmtId="0" fontId="19" fillId="0" borderId="0" xfId="0" applyFont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8" fillId="0" borderId="67" xfId="47" applyFont="1" applyBorder="1" applyAlignment="1" applyProtection="1">
      <alignment horizontal="center" vertical="center"/>
      <protection/>
    </xf>
    <xf numFmtId="0" fontId="8" fillId="0" borderId="39" xfId="47" applyFont="1" applyBorder="1" applyAlignment="1" applyProtection="1">
      <alignment horizontal="center" vertical="center"/>
      <protection/>
    </xf>
    <xf numFmtId="0" fontId="5" fillId="0" borderId="68" xfId="47" applyFont="1" applyBorder="1" applyAlignment="1" applyProtection="1">
      <alignment horizontal="center" vertical="center"/>
      <protection/>
    </xf>
    <xf numFmtId="0" fontId="5" fillId="0" borderId="69" xfId="47" applyFont="1" applyBorder="1" applyAlignment="1" applyProtection="1">
      <alignment horizontal="center" vertical="center"/>
      <protection/>
    </xf>
    <xf numFmtId="0" fontId="5" fillId="0" borderId="70" xfId="47" applyFont="1" applyBorder="1" applyAlignment="1" applyProtection="1">
      <alignment horizontal="center" vertical="center"/>
      <protection/>
    </xf>
    <xf numFmtId="0" fontId="9" fillId="0" borderId="44" xfId="47" applyFont="1" applyBorder="1" applyAlignment="1" applyProtection="1">
      <alignment horizontal="left" vertical="center" indent="1"/>
      <protection/>
    </xf>
    <xf numFmtId="0" fontId="10" fillId="0" borderId="42" xfId="47" applyFont="1" applyBorder="1" applyAlignment="1" applyProtection="1">
      <alignment horizontal="center" vertical="center"/>
      <protection hidden="1"/>
    </xf>
    <xf numFmtId="0" fontId="10" fillId="0" borderId="44" xfId="47" applyFont="1" applyBorder="1" applyAlignment="1" applyProtection="1">
      <alignment horizontal="center" vertical="center"/>
      <protection hidden="1"/>
    </xf>
    <xf numFmtId="0" fontId="11" fillId="0" borderId="71" xfId="47" applyFont="1" applyBorder="1" applyAlignment="1" applyProtection="1">
      <alignment horizontal="center" vertical="center"/>
      <protection locked="0"/>
    </xf>
    <xf numFmtId="0" fontId="11" fillId="0" borderId="72" xfId="47" applyFont="1" applyBorder="1" applyAlignment="1" applyProtection="1">
      <alignment horizontal="center" vertical="center"/>
      <protection locked="0"/>
    </xf>
    <xf numFmtId="0" fontId="11" fillId="0" borderId="73" xfId="47" applyFont="1" applyBorder="1" applyAlignment="1" applyProtection="1">
      <alignment horizontal="center" vertical="center"/>
      <protection locked="0"/>
    </xf>
    <xf numFmtId="0" fontId="5" fillId="0" borderId="74" xfId="47" applyFont="1" applyBorder="1" applyAlignment="1" applyProtection="1">
      <alignment horizontal="center" vertical="center"/>
      <protection/>
    </xf>
    <xf numFmtId="0" fontId="9" fillId="0" borderId="49" xfId="47" applyFont="1" applyBorder="1" applyAlignment="1" applyProtection="1">
      <alignment horizontal="left" vertical="center" indent="1"/>
      <protection/>
    </xf>
    <xf numFmtId="0" fontId="9" fillId="0" borderId="46" xfId="47" applyFont="1" applyBorder="1" applyAlignment="1" applyProtection="1">
      <alignment horizontal="left" vertical="center" indent="1"/>
      <protection/>
    </xf>
    <xf numFmtId="0" fontId="10" fillId="0" borderId="49" xfId="47" applyFont="1" applyBorder="1" applyAlignment="1" applyProtection="1">
      <alignment horizontal="center" vertical="center"/>
      <protection hidden="1"/>
    </xf>
    <xf numFmtId="0" fontId="10" fillId="0" borderId="46" xfId="47" applyFont="1" applyBorder="1" applyAlignment="1" applyProtection="1">
      <alignment horizontal="center" vertical="center"/>
      <protection hidden="1"/>
    </xf>
    <xf numFmtId="0" fontId="11" fillId="0" borderId="75" xfId="47" applyFont="1" applyBorder="1" applyAlignment="1" applyProtection="1">
      <alignment horizontal="center" vertical="center"/>
      <protection locked="0"/>
    </xf>
    <xf numFmtId="0" fontId="5" fillId="0" borderId="76" xfId="47" applyFont="1" applyBorder="1" applyAlignment="1" applyProtection="1">
      <alignment horizontal="center" vertical="center"/>
      <protection/>
    </xf>
    <xf numFmtId="0" fontId="9" fillId="0" borderId="54" xfId="47" applyFont="1" applyBorder="1" applyAlignment="1" applyProtection="1">
      <alignment horizontal="left" vertical="center" indent="1"/>
      <protection/>
    </xf>
    <xf numFmtId="0" fontId="10" fillId="0" borderId="54" xfId="47" applyFont="1" applyBorder="1" applyAlignment="1" applyProtection="1">
      <alignment horizontal="center" vertical="center"/>
      <protection hidden="1"/>
    </xf>
    <xf numFmtId="0" fontId="11" fillId="0" borderId="77" xfId="47" applyFont="1" applyBorder="1" applyAlignment="1" applyProtection="1">
      <alignment horizontal="center" vertical="center"/>
      <protection locked="0"/>
    </xf>
    <xf numFmtId="0" fontId="10" fillId="0" borderId="78" xfId="47" applyFont="1" applyBorder="1" applyAlignment="1" applyProtection="1">
      <alignment horizontal="center" vertical="center"/>
      <protection hidden="1"/>
    </xf>
    <xf numFmtId="0" fontId="10" fillId="0" borderId="41" xfId="47" applyFont="1" applyBorder="1" applyAlignment="1" applyProtection="1">
      <alignment horizontal="center" vertical="center"/>
      <protection hidden="1"/>
    </xf>
    <xf numFmtId="0" fontId="10" fillId="0" borderId="64" xfId="47" applyFont="1" applyBorder="1" applyAlignment="1" applyProtection="1">
      <alignment horizontal="center" vertical="center"/>
      <protection hidden="1"/>
    </xf>
    <xf numFmtId="0" fontId="10" fillId="0" borderId="48" xfId="47" applyFont="1" applyBorder="1" applyAlignment="1" applyProtection="1">
      <alignment horizontal="center" vertical="center"/>
      <protection hidden="1"/>
    </xf>
    <xf numFmtId="0" fontId="10" fillId="0" borderId="50" xfId="47" applyFont="1" applyBorder="1" applyAlignment="1" applyProtection="1">
      <alignment horizontal="center" vertical="center"/>
      <protection hidden="1"/>
    </xf>
    <xf numFmtId="0" fontId="10" fillId="0" borderId="79" xfId="47" applyFont="1" applyBorder="1" applyAlignment="1" applyProtection="1">
      <alignment horizontal="center" vertical="center"/>
      <protection hidden="1"/>
    </xf>
    <xf numFmtId="0" fontId="10" fillId="0" borderId="43" xfId="47" applyFont="1" applyBorder="1" applyAlignment="1" applyProtection="1">
      <alignment horizontal="center" vertical="center"/>
      <protection hidden="1"/>
    </xf>
    <xf numFmtId="0" fontId="10" fillId="0" borderId="45" xfId="47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left" vertical="center" indent="1"/>
      <protection/>
    </xf>
    <xf numFmtId="0" fontId="9" fillId="0" borderId="44" xfId="0" applyFont="1" applyBorder="1" applyAlignment="1" applyProtection="1">
      <alignment horizontal="left" vertical="center" indent="1"/>
      <protection/>
    </xf>
    <xf numFmtId="0" fontId="9" fillId="0" borderId="46" xfId="0" applyFont="1" applyBorder="1" applyAlignment="1" applyProtection="1">
      <alignment horizontal="left" vertical="center" indent="1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left" vertical="center" indent="1"/>
      <protection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35" borderId="64" xfId="0" applyFont="1" applyFill="1" applyBorder="1" applyAlignment="1" applyProtection="1">
      <alignment horizontal="center" vertical="center"/>
      <protection hidden="1"/>
    </xf>
    <xf numFmtId="0" fontId="10" fillId="35" borderId="41" xfId="0" applyFont="1" applyFill="1" applyBorder="1" applyAlignment="1" applyProtection="1">
      <alignment horizontal="center" vertical="center"/>
      <protection hidden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locked="0"/>
    </xf>
    <xf numFmtId="0" fontId="10" fillId="35" borderId="50" xfId="0" applyFont="1" applyFill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25" fillId="0" borderId="0" xfId="47" applyFont="1">
      <alignment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left"/>
      <protection/>
    </xf>
    <xf numFmtId="0" fontId="21" fillId="0" borderId="0" xfId="47" applyFont="1" applyFill="1" applyBorder="1">
      <alignment/>
      <protection/>
    </xf>
    <xf numFmtId="0" fontId="21" fillId="0" borderId="55" xfId="47" applyFont="1" applyBorder="1" applyAlignment="1">
      <alignment horizontal="left"/>
      <protection/>
    </xf>
    <xf numFmtId="0" fontId="21" fillId="0" borderId="55" xfId="47" applyFont="1" applyBorder="1">
      <alignment/>
      <protection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2 2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1</xdr:row>
      <xdr:rowOff>19050</xdr:rowOff>
    </xdr:from>
    <xdr:to>
      <xdr:col>3</xdr:col>
      <xdr:colOff>1371600</xdr:colOff>
      <xdr:row>3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5717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228600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228600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47625</xdr:colOff>
      <xdr:row>5</xdr:row>
      <xdr:rowOff>95250</xdr:rowOff>
    </xdr:from>
    <xdr:to>
      <xdr:col>9</xdr:col>
      <xdr:colOff>552450</xdr:colOff>
      <xdr:row>5</xdr:row>
      <xdr:rowOff>95250</xdr:rowOff>
    </xdr:to>
    <xdr:sp>
      <xdr:nvSpPr>
        <xdr:cNvPr id="2" name="Sirgkonnektor 2"/>
        <xdr:cNvSpPr>
          <a:spLocks/>
        </xdr:cNvSpPr>
      </xdr:nvSpPr>
      <xdr:spPr>
        <a:xfrm>
          <a:off x="594360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95250</xdr:rowOff>
    </xdr:from>
    <xdr:to>
      <xdr:col>11</xdr:col>
      <xdr:colOff>552450</xdr:colOff>
      <xdr:row>5</xdr:row>
      <xdr:rowOff>95250</xdr:rowOff>
    </xdr:to>
    <xdr:sp>
      <xdr:nvSpPr>
        <xdr:cNvPr id="3" name="Sirgkonnektor 3"/>
        <xdr:cNvSpPr>
          <a:spLocks/>
        </xdr:cNvSpPr>
      </xdr:nvSpPr>
      <xdr:spPr>
        <a:xfrm>
          <a:off x="710565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95250</xdr:rowOff>
    </xdr:from>
    <xdr:to>
      <xdr:col>8</xdr:col>
      <xdr:colOff>552450</xdr:colOff>
      <xdr:row>11</xdr:row>
      <xdr:rowOff>95250</xdr:rowOff>
    </xdr:to>
    <xdr:sp>
      <xdr:nvSpPr>
        <xdr:cNvPr id="4" name="Sirgkonnektor 4"/>
        <xdr:cNvSpPr>
          <a:spLocks/>
        </xdr:cNvSpPr>
      </xdr:nvSpPr>
      <xdr:spPr>
        <a:xfrm>
          <a:off x="5362575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95250</xdr:rowOff>
    </xdr:from>
    <xdr:to>
      <xdr:col>10</xdr:col>
      <xdr:colOff>552450</xdr:colOff>
      <xdr:row>11</xdr:row>
      <xdr:rowOff>95250</xdr:rowOff>
    </xdr:to>
    <xdr:sp>
      <xdr:nvSpPr>
        <xdr:cNvPr id="5" name="Sirgkonnektor 5"/>
        <xdr:cNvSpPr>
          <a:spLocks/>
        </xdr:cNvSpPr>
      </xdr:nvSpPr>
      <xdr:spPr>
        <a:xfrm>
          <a:off x="6524625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6" name="Sirgkonnektor 6"/>
        <xdr:cNvSpPr>
          <a:spLocks/>
        </xdr:cNvSpPr>
      </xdr:nvSpPr>
      <xdr:spPr>
        <a:xfrm>
          <a:off x="420052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7</xdr:col>
      <xdr:colOff>552450</xdr:colOff>
      <xdr:row>14</xdr:row>
      <xdr:rowOff>95250</xdr:rowOff>
    </xdr:to>
    <xdr:sp>
      <xdr:nvSpPr>
        <xdr:cNvPr id="7" name="Sirgkonnektor 7"/>
        <xdr:cNvSpPr>
          <a:spLocks/>
        </xdr:cNvSpPr>
      </xdr:nvSpPr>
      <xdr:spPr>
        <a:xfrm>
          <a:off x="4781550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8" name="Sirgkonnektor 8"/>
        <xdr:cNvSpPr>
          <a:spLocks/>
        </xdr:cNvSpPr>
      </xdr:nvSpPr>
      <xdr:spPr>
        <a:xfrm>
          <a:off x="3619500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95250</xdr:rowOff>
    </xdr:from>
    <xdr:to>
      <xdr:col>5</xdr:col>
      <xdr:colOff>552450</xdr:colOff>
      <xdr:row>20</xdr:row>
      <xdr:rowOff>95250</xdr:rowOff>
    </xdr:to>
    <xdr:sp>
      <xdr:nvSpPr>
        <xdr:cNvPr id="9" name="Sirgkonnektor 9"/>
        <xdr:cNvSpPr>
          <a:spLocks/>
        </xdr:cNvSpPr>
      </xdr:nvSpPr>
      <xdr:spPr>
        <a:xfrm>
          <a:off x="3619500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95250</xdr:rowOff>
    </xdr:from>
    <xdr:to>
      <xdr:col>10</xdr:col>
      <xdr:colOff>552450</xdr:colOff>
      <xdr:row>20</xdr:row>
      <xdr:rowOff>95250</xdr:rowOff>
    </xdr:to>
    <xdr:sp>
      <xdr:nvSpPr>
        <xdr:cNvPr id="10" name="Sirgkonnektor 10"/>
        <xdr:cNvSpPr>
          <a:spLocks/>
        </xdr:cNvSpPr>
      </xdr:nvSpPr>
      <xdr:spPr>
        <a:xfrm>
          <a:off x="652462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95250</xdr:rowOff>
    </xdr:from>
    <xdr:to>
      <xdr:col>4</xdr:col>
      <xdr:colOff>552450</xdr:colOff>
      <xdr:row>23</xdr:row>
      <xdr:rowOff>95250</xdr:rowOff>
    </xdr:to>
    <xdr:sp>
      <xdr:nvSpPr>
        <xdr:cNvPr id="11" name="Sirgkonnektor 11"/>
        <xdr:cNvSpPr>
          <a:spLocks/>
        </xdr:cNvSpPr>
      </xdr:nvSpPr>
      <xdr:spPr>
        <a:xfrm>
          <a:off x="3038475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552450</xdr:colOff>
      <xdr:row>26</xdr:row>
      <xdr:rowOff>95250</xdr:rowOff>
    </xdr:to>
    <xdr:sp>
      <xdr:nvSpPr>
        <xdr:cNvPr id="12" name="Sirgkonnektor 12"/>
        <xdr:cNvSpPr>
          <a:spLocks/>
        </xdr:cNvSpPr>
      </xdr:nvSpPr>
      <xdr:spPr>
        <a:xfrm>
          <a:off x="1876425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95250</xdr:rowOff>
    </xdr:from>
    <xdr:to>
      <xdr:col>4</xdr:col>
      <xdr:colOff>552450</xdr:colOff>
      <xdr:row>29</xdr:row>
      <xdr:rowOff>95250</xdr:rowOff>
    </xdr:to>
    <xdr:sp>
      <xdr:nvSpPr>
        <xdr:cNvPr id="13" name="Sirgkonnektor 13"/>
        <xdr:cNvSpPr>
          <a:spLocks/>
        </xdr:cNvSpPr>
      </xdr:nvSpPr>
      <xdr:spPr>
        <a:xfrm>
          <a:off x="3038475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95250</xdr:rowOff>
    </xdr:from>
    <xdr:to>
      <xdr:col>7</xdr:col>
      <xdr:colOff>552450</xdr:colOff>
      <xdr:row>29</xdr:row>
      <xdr:rowOff>95250</xdr:rowOff>
    </xdr:to>
    <xdr:sp>
      <xdr:nvSpPr>
        <xdr:cNvPr id="14" name="Sirgkonnektor 14"/>
        <xdr:cNvSpPr>
          <a:spLocks/>
        </xdr:cNvSpPr>
      </xdr:nvSpPr>
      <xdr:spPr>
        <a:xfrm>
          <a:off x="478155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95250</xdr:rowOff>
    </xdr:from>
    <xdr:to>
      <xdr:col>11</xdr:col>
      <xdr:colOff>552450</xdr:colOff>
      <xdr:row>23</xdr:row>
      <xdr:rowOff>95250</xdr:rowOff>
    </xdr:to>
    <xdr:sp>
      <xdr:nvSpPr>
        <xdr:cNvPr id="15" name="Sirgkonnektor 15"/>
        <xdr:cNvSpPr>
          <a:spLocks/>
        </xdr:cNvSpPr>
      </xdr:nvSpPr>
      <xdr:spPr>
        <a:xfrm>
          <a:off x="710565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95250</xdr:rowOff>
    </xdr:from>
    <xdr:to>
      <xdr:col>8</xdr:col>
      <xdr:colOff>552450</xdr:colOff>
      <xdr:row>32</xdr:row>
      <xdr:rowOff>95250</xdr:rowOff>
    </xdr:to>
    <xdr:sp>
      <xdr:nvSpPr>
        <xdr:cNvPr id="16" name="Sirgkonnektor 16"/>
        <xdr:cNvSpPr>
          <a:spLocks/>
        </xdr:cNvSpPr>
      </xdr:nvSpPr>
      <xdr:spPr>
        <a:xfrm>
          <a:off x="536257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95250</xdr:rowOff>
    </xdr:from>
    <xdr:to>
      <xdr:col>2</xdr:col>
      <xdr:colOff>552450</xdr:colOff>
      <xdr:row>32</xdr:row>
      <xdr:rowOff>95250</xdr:rowOff>
    </xdr:to>
    <xdr:sp>
      <xdr:nvSpPr>
        <xdr:cNvPr id="17" name="Sirgkonnektor 17"/>
        <xdr:cNvSpPr>
          <a:spLocks/>
        </xdr:cNvSpPr>
      </xdr:nvSpPr>
      <xdr:spPr>
        <a:xfrm>
          <a:off x="187642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19050</xdr:rowOff>
    </xdr:from>
    <xdr:to>
      <xdr:col>12</xdr:col>
      <xdr:colOff>504825</xdr:colOff>
      <xdr:row>1</xdr:row>
      <xdr:rowOff>219075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19050</xdr:rowOff>
    </xdr:from>
    <xdr:to>
      <xdr:col>11</xdr:col>
      <xdr:colOff>504825</xdr:colOff>
      <xdr:row>1</xdr:row>
      <xdr:rowOff>219075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28575</xdr:rowOff>
    </xdr:from>
    <xdr:to>
      <xdr:col>7</xdr:col>
      <xdr:colOff>1419225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="120" zoomScaleNormal="120" zoomScalePageLayoutView="0" workbookViewId="0" topLeftCell="A1">
      <selection activeCell="E41" sqref="E41"/>
    </sheetView>
  </sheetViews>
  <sheetFormatPr defaultColWidth="8.8515625" defaultRowHeight="12.75"/>
  <cols>
    <col min="1" max="1" width="7.57421875" style="3" customWidth="1"/>
    <col min="2" max="3" width="5.28125" style="2" customWidth="1"/>
    <col min="4" max="5" width="21.8515625" style="2" bestFit="1" customWidth="1"/>
    <col min="6" max="6" width="3.421875" style="4" customWidth="1"/>
    <col min="7" max="7" width="6.7109375" style="2" customWidth="1"/>
    <col min="8" max="8" width="3.57421875" style="2" customWidth="1"/>
    <col min="9" max="9" width="6.7109375" style="2" customWidth="1"/>
    <col min="10" max="10" width="5.7109375" style="2" customWidth="1"/>
    <col min="11" max="16384" width="8.8515625" style="2" customWidth="1"/>
  </cols>
  <sheetData>
    <row r="1" spans="1:6" ht="18.75" customHeight="1">
      <c r="A1" s="200" t="s">
        <v>33</v>
      </c>
      <c r="B1" s="200"/>
      <c r="C1" s="200"/>
      <c r="D1" s="200"/>
      <c r="E1" s="200"/>
      <c r="F1" s="1"/>
    </row>
    <row r="2" ht="5.25" customHeight="1"/>
    <row r="3" spans="1:9" s="6" customFormat="1" ht="15.75">
      <c r="A3" s="5" t="s">
        <v>26</v>
      </c>
      <c r="E3" s="6" t="s">
        <v>56</v>
      </c>
      <c r="F3" s="7"/>
      <c r="I3" s="43" t="s">
        <v>36</v>
      </c>
    </row>
    <row r="4" spans="1:9" s="6" customFormat="1" ht="15.75">
      <c r="A4" s="5"/>
      <c r="E4" s="44" t="s">
        <v>50</v>
      </c>
      <c r="F4" s="44"/>
      <c r="I4" s="55" t="s">
        <v>34</v>
      </c>
    </row>
    <row r="5" spans="1:6" s="11" customFormat="1" ht="18" customHeight="1">
      <c r="A5" s="8" t="s">
        <v>12</v>
      </c>
      <c r="B5" s="8"/>
      <c r="C5" s="8"/>
      <c r="D5" s="9" t="s">
        <v>46</v>
      </c>
      <c r="E5" s="10"/>
      <c r="F5" s="10"/>
    </row>
    <row r="6" spans="1:9" s="6" customFormat="1" ht="15.75">
      <c r="A6" s="12" t="s">
        <v>0</v>
      </c>
      <c r="B6" s="106" t="s">
        <v>2</v>
      </c>
      <c r="C6" s="106"/>
      <c r="D6" s="12" t="s">
        <v>1</v>
      </c>
      <c r="E6" s="12" t="s">
        <v>1</v>
      </c>
      <c r="F6" s="10"/>
      <c r="G6" s="201" t="s">
        <v>10</v>
      </c>
      <c r="H6" s="202"/>
      <c r="I6" s="203"/>
    </row>
    <row r="7" spans="1:10" s="6" customFormat="1" ht="18" customHeight="1">
      <c r="A7" s="13">
        <v>0.5416666666666666</v>
      </c>
      <c r="B7" s="14">
        <v>36</v>
      </c>
      <c r="C7" s="14"/>
      <c r="D7" s="53" t="s">
        <v>3</v>
      </c>
      <c r="E7" s="40" t="s">
        <v>24</v>
      </c>
      <c r="F7" s="15"/>
      <c r="G7" s="16"/>
      <c r="H7" s="17" t="s">
        <v>11</v>
      </c>
      <c r="I7" s="18"/>
      <c r="J7" s="2"/>
    </row>
    <row r="8" spans="1:10" s="11" customFormat="1" ht="18" customHeight="1">
      <c r="A8" s="19">
        <f>A7+TIME(0,55,0)</f>
        <v>0.579861111111111</v>
      </c>
      <c r="B8" s="20">
        <f>B7+1</f>
        <v>37</v>
      </c>
      <c r="C8" s="20"/>
      <c r="D8" s="54" t="s">
        <v>13</v>
      </c>
      <c r="E8" s="21" t="s">
        <v>25</v>
      </c>
      <c r="F8" s="10"/>
      <c r="G8" s="22"/>
      <c r="H8" s="23" t="s">
        <v>11</v>
      </c>
      <c r="I8" s="24"/>
      <c r="J8" s="2"/>
    </row>
    <row r="9" spans="1:10" s="6" customFormat="1" ht="18" customHeight="1">
      <c r="A9" s="19">
        <f>A8+TIME(0,55,0)</f>
        <v>0.6180555555555555</v>
      </c>
      <c r="B9" s="20">
        <f aca="true" t="shared" si="0" ref="B9:B17">B8+1</f>
        <v>38</v>
      </c>
      <c r="C9" s="20"/>
      <c r="D9" s="53" t="s">
        <v>14</v>
      </c>
      <c r="E9" s="21" t="s">
        <v>16</v>
      </c>
      <c r="F9" s="10"/>
      <c r="G9" s="22"/>
      <c r="H9" s="23" t="s">
        <v>11</v>
      </c>
      <c r="I9" s="24"/>
      <c r="J9" s="2"/>
    </row>
    <row r="10" spans="1:10" s="6" customFormat="1" ht="18" customHeight="1">
      <c r="A10" s="19">
        <f>A9+TIME(0,55,0)</f>
        <v>0.6562499999999999</v>
      </c>
      <c r="B10" s="20">
        <f t="shared" si="0"/>
        <v>39</v>
      </c>
      <c r="C10" s="20"/>
      <c r="D10" s="54" t="s">
        <v>30</v>
      </c>
      <c r="E10" s="21" t="s">
        <v>23</v>
      </c>
      <c r="F10" s="25"/>
      <c r="G10" s="22"/>
      <c r="H10" s="23" t="s">
        <v>11</v>
      </c>
      <c r="I10" s="24"/>
      <c r="J10" s="2"/>
    </row>
    <row r="11" spans="1:10" s="6" customFormat="1" ht="18" customHeight="1">
      <c r="A11" s="27"/>
      <c r="B11" s="108">
        <f t="shared" si="0"/>
        <v>40</v>
      </c>
      <c r="C11" s="108"/>
      <c r="D11" s="109" t="s">
        <v>20</v>
      </c>
      <c r="E11" s="110" t="s">
        <v>31</v>
      </c>
      <c r="F11" s="111"/>
      <c r="G11" s="112"/>
      <c r="H11" s="113" t="s">
        <v>11</v>
      </c>
      <c r="I11" s="114"/>
      <c r="J11" s="2"/>
    </row>
    <row r="12" spans="1:10" s="6" customFormat="1" ht="6.75" customHeight="1">
      <c r="A12" s="56"/>
      <c r="B12" s="57"/>
      <c r="C12" s="57"/>
      <c r="D12" s="58"/>
      <c r="E12" s="49"/>
      <c r="F12" s="25"/>
      <c r="G12" s="48"/>
      <c r="H12" s="50"/>
      <c r="I12" s="50"/>
      <c r="J12" s="2"/>
    </row>
    <row r="13" spans="1:10" s="6" customFormat="1" ht="18" customHeight="1">
      <c r="A13" s="38">
        <f>A10+TIME(0,55,0)</f>
        <v>0.6944444444444443</v>
      </c>
      <c r="B13" s="39">
        <f>B11+1</f>
        <v>41</v>
      </c>
      <c r="C13" s="39"/>
      <c r="D13" s="52" t="s">
        <v>3</v>
      </c>
      <c r="E13" s="47" t="s">
        <v>13</v>
      </c>
      <c r="F13" s="25"/>
      <c r="G13" s="16"/>
      <c r="H13" s="17" t="s">
        <v>11</v>
      </c>
      <c r="I13" s="18"/>
      <c r="J13" s="2"/>
    </row>
    <row r="14" spans="1:10" s="6" customFormat="1" ht="18" customHeight="1">
      <c r="A14" s="19">
        <f>A13+TIME(0,55,0)</f>
        <v>0.7326388888888887</v>
      </c>
      <c r="B14" s="20">
        <f t="shared" si="0"/>
        <v>42</v>
      </c>
      <c r="C14" s="20"/>
      <c r="D14" s="53" t="s">
        <v>14</v>
      </c>
      <c r="E14" s="21" t="s">
        <v>25</v>
      </c>
      <c r="F14" s="25"/>
      <c r="G14" s="22"/>
      <c r="H14" s="23" t="s">
        <v>11</v>
      </c>
      <c r="I14" s="24"/>
      <c r="J14" s="2"/>
    </row>
    <row r="15" spans="1:10" s="6" customFormat="1" ht="18" customHeight="1">
      <c r="A15" s="19">
        <f>A14+TIME(0,55,0)</f>
        <v>0.7708333333333331</v>
      </c>
      <c r="B15" s="20">
        <f t="shared" si="0"/>
        <v>43</v>
      </c>
      <c r="C15" s="20"/>
      <c r="D15" s="54" t="s">
        <v>30</v>
      </c>
      <c r="E15" s="21" t="s">
        <v>24</v>
      </c>
      <c r="F15" s="25"/>
      <c r="G15" s="22"/>
      <c r="H15" s="23" t="s">
        <v>11</v>
      </c>
      <c r="I15" s="24"/>
      <c r="J15" s="2"/>
    </row>
    <row r="16" spans="1:10" s="6" customFormat="1" ht="18" customHeight="1">
      <c r="A16" s="19">
        <f>A15+TIME(0,55,0)</f>
        <v>0.8090277777777776</v>
      </c>
      <c r="B16" s="20">
        <f t="shared" si="0"/>
        <v>44</v>
      </c>
      <c r="C16" s="20"/>
      <c r="D16" s="53" t="s">
        <v>20</v>
      </c>
      <c r="E16" s="21" t="s">
        <v>16</v>
      </c>
      <c r="F16" s="25"/>
      <c r="G16" s="22"/>
      <c r="H16" s="23" t="s">
        <v>11</v>
      </c>
      <c r="I16" s="24"/>
      <c r="J16" s="2"/>
    </row>
    <row r="17" spans="1:10" s="6" customFormat="1" ht="18" customHeight="1">
      <c r="A17" s="107"/>
      <c r="B17" s="108">
        <f t="shared" si="0"/>
        <v>45</v>
      </c>
      <c r="C17" s="108"/>
      <c r="D17" s="109" t="s">
        <v>31</v>
      </c>
      <c r="E17" s="110" t="s">
        <v>23</v>
      </c>
      <c r="F17" s="111"/>
      <c r="G17" s="112"/>
      <c r="H17" s="113" t="s">
        <v>11</v>
      </c>
      <c r="I17" s="114"/>
      <c r="J17" s="2"/>
    </row>
    <row r="18" spans="1:9" ht="27" customHeight="1">
      <c r="A18" s="32" t="s">
        <v>4</v>
      </c>
      <c r="B18" s="33"/>
      <c r="C18" s="33"/>
      <c r="D18" s="34" t="s">
        <v>47</v>
      </c>
      <c r="E18" s="33"/>
      <c r="G18" s="33"/>
      <c r="H18" s="33"/>
      <c r="I18" s="33"/>
    </row>
    <row r="19" spans="1:9" s="26" customFormat="1" ht="18" customHeight="1">
      <c r="A19" s="19">
        <v>0.4375</v>
      </c>
      <c r="B19" s="20">
        <v>46</v>
      </c>
      <c r="C19" s="41" t="s">
        <v>35</v>
      </c>
      <c r="D19" s="45" t="s">
        <v>38</v>
      </c>
      <c r="E19" s="46" t="s">
        <v>39</v>
      </c>
      <c r="F19" s="35"/>
      <c r="G19" s="22"/>
      <c r="H19" s="23" t="s">
        <v>11</v>
      </c>
      <c r="I19" s="24"/>
    </row>
    <row r="20" spans="1:9" s="26" customFormat="1" ht="18" customHeight="1">
      <c r="A20" s="19">
        <f aca="true" t="shared" si="1" ref="A20:A27">A19+TIME(0,55,0)</f>
        <v>0.4756944444444444</v>
      </c>
      <c r="B20" s="20">
        <f aca="true" t="shared" si="2" ref="B20:B27">B19+1</f>
        <v>47</v>
      </c>
      <c r="C20" s="41" t="s">
        <v>82</v>
      </c>
      <c r="D20" s="45" t="s">
        <v>40</v>
      </c>
      <c r="E20" s="46" t="s">
        <v>41</v>
      </c>
      <c r="F20" s="35"/>
      <c r="G20" s="22"/>
      <c r="H20" s="23" t="s">
        <v>11</v>
      </c>
      <c r="I20" s="24"/>
    </row>
    <row r="21" spans="1:9" s="26" customFormat="1" ht="18" customHeight="1">
      <c r="A21" s="19">
        <f t="shared" si="1"/>
        <v>0.5138888888888888</v>
      </c>
      <c r="B21" s="20">
        <f t="shared" si="2"/>
        <v>48</v>
      </c>
      <c r="C21" s="41" t="s">
        <v>82</v>
      </c>
      <c r="D21" s="45" t="s">
        <v>44</v>
      </c>
      <c r="E21" s="46" t="s">
        <v>37</v>
      </c>
      <c r="F21" s="35"/>
      <c r="G21" s="22"/>
      <c r="H21" s="23" t="s">
        <v>11</v>
      </c>
      <c r="I21" s="24"/>
    </row>
    <row r="22" spans="1:9" s="26" customFormat="1" ht="18" customHeight="1">
      <c r="A22" s="19">
        <f t="shared" si="1"/>
        <v>0.5520833333333333</v>
      </c>
      <c r="B22" s="20">
        <f t="shared" si="2"/>
        <v>49</v>
      </c>
      <c r="C22" s="41" t="s">
        <v>35</v>
      </c>
      <c r="D22" s="45" t="s">
        <v>42</v>
      </c>
      <c r="E22" s="46" t="s">
        <v>43</v>
      </c>
      <c r="F22" s="35"/>
      <c r="G22" s="22"/>
      <c r="H22" s="23" t="s">
        <v>11</v>
      </c>
      <c r="I22" s="24"/>
    </row>
    <row r="23" spans="1:9" s="26" customFormat="1" ht="18" customHeight="1">
      <c r="A23" s="19">
        <f t="shared" si="1"/>
        <v>0.5902777777777777</v>
      </c>
      <c r="B23" s="20">
        <f t="shared" si="2"/>
        <v>50</v>
      </c>
      <c r="C23" s="41" t="s">
        <v>35</v>
      </c>
      <c r="D23" s="45" t="s">
        <v>45</v>
      </c>
      <c r="E23" s="46" t="s">
        <v>38</v>
      </c>
      <c r="F23" s="35"/>
      <c r="G23" s="22"/>
      <c r="H23" s="23" t="s">
        <v>11</v>
      </c>
      <c r="I23" s="24"/>
    </row>
    <row r="24" spans="1:9" s="26" customFormat="1" ht="18" customHeight="1">
      <c r="A24" s="19">
        <f t="shared" si="1"/>
        <v>0.6284722222222221</v>
      </c>
      <c r="B24" s="20">
        <f t="shared" si="2"/>
        <v>51</v>
      </c>
      <c r="C24" s="41" t="s">
        <v>82</v>
      </c>
      <c r="D24" s="45" t="s">
        <v>37</v>
      </c>
      <c r="E24" s="46" t="s">
        <v>40</v>
      </c>
      <c r="F24" s="35"/>
      <c r="G24" s="22"/>
      <c r="H24" s="23" t="s">
        <v>11</v>
      </c>
      <c r="I24" s="24"/>
    </row>
    <row r="25" spans="1:9" s="26" customFormat="1" ht="18" customHeight="1">
      <c r="A25" s="19">
        <f t="shared" si="1"/>
        <v>0.6666666666666665</v>
      </c>
      <c r="B25" s="20">
        <f t="shared" si="2"/>
        <v>52</v>
      </c>
      <c r="C25" s="41" t="s">
        <v>82</v>
      </c>
      <c r="D25" s="45" t="s">
        <v>41</v>
      </c>
      <c r="E25" s="46" t="s">
        <v>44</v>
      </c>
      <c r="F25" s="35"/>
      <c r="G25" s="22"/>
      <c r="H25" s="23" t="s">
        <v>11</v>
      </c>
      <c r="I25" s="24"/>
    </row>
    <row r="26" spans="1:9" ht="18" customHeight="1">
      <c r="A26" s="19">
        <f t="shared" si="1"/>
        <v>0.7048611111111109</v>
      </c>
      <c r="B26" s="20">
        <f t="shared" si="2"/>
        <v>53</v>
      </c>
      <c r="C26" s="41" t="s">
        <v>35</v>
      </c>
      <c r="D26" s="45" t="s">
        <v>39</v>
      </c>
      <c r="E26" s="46" t="s">
        <v>42</v>
      </c>
      <c r="F26" s="36"/>
      <c r="G26" s="22"/>
      <c r="H26" s="23" t="s">
        <v>11</v>
      </c>
      <c r="I26" s="24"/>
    </row>
    <row r="27" spans="1:9" s="26" customFormat="1" ht="18" customHeight="1">
      <c r="A27" s="27">
        <f t="shared" si="1"/>
        <v>0.7430555555555554</v>
      </c>
      <c r="B27" s="28">
        <f t="shared" si="2"/>
        <v>54</v>
      </c>
      <c r="C27" s="42" t="s">
        <v>35</v>
      </c>
      <c r="D27" s="125" t="s">
        <v>43</v>
      </c>
      <c r="E27" s="51" t="s">
        <v>45</v>
      </c>
      <c r="F27" s="35"/>
      <c r="G27" s="29"/>
      <c r="H27" s="30" t="s">
        <v>11</v>
      </c>
      <c r="I27" s="31"/>
    </row>
    <row r="28" spans="1:4" ht="23.25" customHeight="1">
      <c r="A28" s="8" t="s">
        <v>5</v>
      </c>
      <c r="D28" s="9" t="s">
        <v>48</v>
      </c>
    </row>
    <row r="29" spans="1:9" s="26" customFormat="1" ht="18" customHeight="1">
      <c r="A29" s="38">
        <v>0.375</v>
      </c>
      <c r="B29" s="39">
        <f>B27+1</f>
        <v>55</v>
      </c>
      <c r="C29" s="115" t="s">
        <v>35</v>
      </c>
      <c r="D29" s="126" t="s">
        <v>38</v>
      </c>
      <c r="E29" s="47" t="s">
        <v>42</v>
      </c>
      <c r="F29" s="35"/>
      <c r="G29" s="16"/>
      <c r="H29" s="17" t="s">
        <v>11</v>
      </c>
      <c r="I29" s="18"/>
    </row>
    <row r="30" spans="1:9" s="26" customFormat="1" ht="18" customHeight="1">
      <c r="A30" s="19">
        <f aca="true" t="shared" si="3" ref="A30:A35">A29+TIME(0,55,0)</f>
        <v>0.4131944444444444</v>
      </c>
      <c r="B30" s="20">
        <f aca="true" t="shared" si="4" ref="B30:B35">B29+1</f>
        <v>56</v>
      </c>
      <c r="C30" s="41" t="s">
        <v>35</v>
      </c>
      <c r="D30" s="45" t="s">
        <v>39</v>
      </c>
      <c r="E30" s="46" t="s">
        <v>45</v>
      </c>
      <c r="F30" s="35"/>
      <c r="G30" s="22"/>
      <c r="H30" s="23" t="s">
        <v>11</v>
      </c>
      <c r="I30" s="24"/>
    </row>
    <row r="31" spans="1:9" s="26" customFormat="1" ht="18" customHeight="1">
      <c r="A31" s="19">
        <f t="shared" si="3"/>
        <v>0.45138888888888884</v>
      </c>
      <c r="B31" s="20">
        <f t="shared" si="4"/>
        <v>57</v>
      </c>
      <c r="C31" s="41" t="s">
        <v>82</v>
      </c>
      <c r="D31" s="45" t="s">
        <v>41</v>
      </c>
      <c r="E31" s="46" t="s">
        <v>37</v>
      </c>
      <c r="F31" s="35"/>
      <c r="G31" s="22"/>
      <c r="H31" s="23" t="s">
        <v>11</v>
      </c>
      <c r="I31" s="24"/>
    </row>
    <row r="32" spans="1:9" ht="18" customHeight="1">
      <c r="A32" s="19">
        <f t="shared" si="3"/>
        <v>0.48958333333333326</v>
      </c>
      <c r="B32" s="20">
        <f t="shared" si="4"/>
        <v>58</v>
      </c>
      <c r="C32" s="41" t="s">
        <v>35</v>
      </c>
      <c r="D32" s="45" t="s">
        <v>43</v>
      </c>
      <c r="E32" s="46" t="s">
        <v>38</v>
      </c>
      <c r="F32" s="35"/>
      <c r="G32" s="22"/>
      <c r="H32" s="23" t="s">
        <v>11</v>
      </c>
      <c r="I32" s="24"/>
    </row>
    <row r="33" spans="1:9" ht="18" customHeight="1">
      <c r="A33" s="19">
        <f t="shared" si="3"/>
        <v>0.5277777777777777</v>
      </c>
      <c r="B33" s="20">
        <f t="shared" si="4"/>
        <v>59</v>
      </c>
      <c r="C33" s="41" t="s">
        <v>82</v>
      </c>
      <c r="D33" s="45" t="s">
        <v>44</v>
      </c>
      <c r="E33" s="46" t="s">
        <v>40</v>
      </c>
      <c r="F33" s="35"/>
      <c r="G33" s="22"/>
      <c r="H33" s="23" t="s">
        <v>11</v>
      </c>
      <c r="I33" s="24"/>
    </row>
    <row r="34" spans="1:9" ht="18" customHeight="1">
      <c r="A34" s="19">
        <f t="shared" si="3"/>
        <v>0.5659722222222221</v>
      </c>
      <c r="B34" s="20">
        <f t="shared" si="4"/>
        <v>60</v>
      </c>
      <c r="C34" s="41" t="s">
        <v>35</v>
      </c>
      <c r="D34" s="45" t="s">
        <v>45</v>
      </c>
      <c r="E34" s="46" t="s">
        <v>42</v>
      </c>
      <c r="F34" s="36"/>
      <c r="G34" s="22"/>
      <c r="H34" s="23" t="s">
        <v>11</v>
      </c>
      <c r="I34" s="24"/>
    </row>
    <row r="35" spans="1:9" ht="18" customHeight="1">
      <c r="A35" s="27">
        <f t="shared" si="3"/>
        <v>0.6041666666666665</v>
      </c>
      <c r="B35" s="28">
        <f t="shared" si="4"/>
        <v>61</v>
      </c>
      <c r="C35" s="42" t="s">
        <v>35</v>
      </c>
      <c r="D35" s="125" t="s">
        <v>43</v>
      </c>
      <c r="E35" s="51" t="s">
        <v>39</v>
      </c>
      <c r="F35" s="35"/>
      <c r="G35" s="29"/>
      <c r="H35" s="30" t="s">
        <v>11</v>
      </c>
      <c r="I35" s="31"/>
    </row>
    <row r="36" ht="12.75">
      <c r="F36" s="37"/>
    </row>
    <row r="37" spans="1:9" ht="15.75">
      <c r="A37" s="127">
        <f>A35+TIME(0,50,0)</f>
        <v>0.6388888888888887</v>
      </c>
      <c r="B37" s="6" t="s">
        <v>19</v>
      </c>
      <c r="F37" s="35"/>
      <c r="G37" s="26"/>
      <c r="H37" s="26"/>
      <c r="I37" s="26"/>
    </row>
    <row r="38" spans="6:9" ht="12.75">
      <c r="F38" s="35"/>
      <c r="G38" s="26"/>
      <c r="H38" s="26"/>
      <c r="I38" s="26"/>
    </row>
  </sheetData>
  <sheetProtection/>
  <mergeCells count="2">
    <mergeCell ref="A1:E1"/>
    <mergeCell ref="G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5" zoomScaleNormal="75" workbookViewId="0" topLeftCell="A1">
      <selection activeCell="G38" sqref="G38"/>
    </sheetView>
  </sheetViews>
  <sheetFormatPr defaultColWidth="9.140625" defaultRowHeight="12.75"/>
  <cols>
    <col min="1" max="1" width="4.57421875" style="62" customWidth="1"/>
    <col min="2" max="2" width="22.8515625" style="62" customWidth="1"/>
    <col min="3" max="12" width="8.7109375" style="62" customWidth="1"/>
    <col min="13" max="13" width="6.140625" style="62" customWidth="1"/>
    <col min="14" max="14" width="7.00390625" style="62" customWidth="1"/>
    <col min="15" max="15" width="10.421875" style="62" bestFit="1" customWidth="1"/>
    <col min="16" max="16" width="10.421875" style="62" customWidth="1"/>
    <col min="17" max="16384" width="9.140625" style="62" customWidth="1"/>
  </cols>
  <sheetData>
    <row r="1" spans="1:15" ht="23.25">
      <c r="A1" s="59"/>
      <c r="B1" s="60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N1" s="63" t="s">
        <v>32</v>
      </c>
      <c r="O1" s="64" t="s">
        <v>53</v>
      </c>
    </row>
    <row r="2" spans="1:15" ht="25.5" customHeight="1">
      <c r="A2" s="65"/>
      <c r="B2" s="66" t="s">
        <v>27</v>
      </c>
      <c r="C2" s="67"/>
      <c r="D2" s="67"/>
      <c r="E2" s="66" t="s">
        <v>49</v>
      </c>
      <c r="F2" s="67"/>
      <c r="G2" s="67"/>
      <c r="H2" s="68"/>
      <c r="I2" s="66"/>
      <c r="K2" s="69"/>
      <c r="L2" s="70"/>
      <c r="N2" s="63" t="s">
        <v>36</v>
      </c>
      <c r="O2" s="64" t="s">
        <v>54</v>
      </c>
    </row>
    <row r="3" spans="1:16" ht="15" thickBot="1">
      <c r="A3" s="71"/>
      <c r="I3" s="72"/>
      <c r="J3" s="72"/>
      <c r="K3" s="72"/>
      <c r="O3" s="71"/>
      <c r="P3" s="71"/>
    </row>
    <row r="4" spans="1:16" ht="25.5" customHeight="1" thickBot="1">
      <c r="A4" s="73"/>
      <c r="B4" s="74" t="s">
        <v>6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204" t="s">
        <v>7</v>
      </c>
      <c r="N4" s="205"/>
      <c r="O4" s="76" t="s">
        <v>8</v>
      </c>
      <c r="P4" s="77" t="s">
        <v>9</v>
      </c>
    </row>
    <row r="5" spans="1:18" ht="16.5" thickTop="1">
      <c r="A5" s="206">
        <v>1</v>
      </c>
      <c r="B5" s="209" t="s">
        <v>51</v>
      </c>
      <c r="C5" s="116"/>
      <c r="D5" s="78">
        <v>2</v>
      </c>
      <c r="E5" s="78">
        <v>2</v>
      </c>
      <c r="F5" s="78">
        <v>2</v>
      </c>
      <c r="G5" s="78">
        <v>2</v>
      </c>
      <c r="H5" s="78">
        <v>2</v>
      </c>
      <c r="I5" s="78">
        <v>2</v>
      </c>
      <c r="J5" s="79"/>
      <c r="K5" s="79">
        <v>2</v>
      </c>
      <c r="L5" s="78"/>
      <c r="M5" s="80"/>
      <c r="N5" s="81"/>
      <c r="O5" s="210">
        <f>SUM(C5:L5)</f>
        <v>14</v>
      </c>
      <c r="P5" s="212"/>
      <c r="R5" s="82"/>
    </row>
    <row r="6" spans="1:18" ht="15.75" customHeight="1">
      <c r="A6" s="207"/>
      <c r="B6" s="209"/>
      <c r="C6" s="117"/>
      <c r="D6" s="83">
        <v>28</v>
      </c>
      <c r="E6" s="83">
        <v>31</v>
      </c>
      <c r="F6" s="83">
        <v>32</v>
      </c>
      <c r="G6" s="83">
        <v>23</v>
      </c>
      <c r="H6" s="83">
        <v>30</v>
      </c>
      <c r="I6" s="83">
        <v>26</v>
      </c>
      <c r="J6" s="84"/>
      <c r="K6" s="84">
        <v>24</v>
      </c>
      <c r="L6" s="85"/>
      <c r="M6" s="86">
        <f>SUBTOTAL(9,C6:L6)</f>
        <v>194</v>
      </c>
      <c r="N6" s="87">
        <f>SUM(M6-N7)</f>
        <v>72</v>
      </c>
      <c r="O6" s="211"/>
      <c r="P6" s="213"/>
      <c r="R6" s="82"/>
    </row>
    <row r="7" spans="1:18" ht="16.5" customHeight="1">
      <c r="A7" s="208"/>
      <c r="B7" s="209"/>
      <c r="C7" s="118"/>
      <c r="D7" s="88">
        <v>21</v>
      </c>
      <c r="E7" s="88">
        <v>20</v>
      </c>
      <c r="F7" s="88">
        <v>20</v>
      </c>
      <c r="G7" s="88">
        <v>14</v>
      </c>
      <c r="H7" s="88">
        <v>16</v>
      </c>
      <c r="I7" s="88">
        <v>17</v>
      </c>
      <c r="J7" s="89"/>
      <c r="K7" s="89">
        <v>14</v>
      </c>
      <c r="L7" s="90"/>
      <c r="M7" s="91"/>
      <c r="N7" s="92">
        <f>SUBTOTAL(9,C7:L7)</f>
        <v>122</v>
      </c>
      <c r="O7" s="211"/>
      <c r="P7" s="214"/>
      <c r="R7" s="82"/>
    </row>
    <row r="8" spans="1:18" ht="15.75" customHeight="1">
      <c r="A8" s="215">
        <v>2</v>
      </c>
      <c r="B8" s="216" t="s">
        <v>52</v>
      </c>
      <c r="C8" s="93">
        <v>0</v>
      </c>
      <c r="D8" s="119"/>
      <c r="E8" s="94">
        <v>2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5">
        <v>0</v>
      </c>
      <c r="L8" s="93">
        <v>2</v>
      </c>
      <c r="M8" s="80"/>
      <c r="N8" s="81"/>
      <c r="O8" s="218">
        <f>SUM(C8:L8)</f>
        <v>4</v>
      </c>
      <c r="P8" s="220"/>
      <c r="R8" s="82"/>
    </row>
    <row r="9" spans="1:18" ht="15.75" customHeight="1">
      <c r="A9" s="207"/>
      <c r="B9" s="209"/>
      <c r="C9" s="96">
        <v>21</v>
      </c>
      <c r="D9" s="117"/>
      <c r="E9" s="84">
        <v>20</v>
      </c>
      <c r="F9" s="84">
        <v>20</v>
      </c>
      <c r="G9" s="84">
        <v>0</v>
      </c>
      <c r="H9" s="84">
        <v>19</v>
      </c>
      <c r="I9" s="84">
        <v>8</v>
      </c>
      <c r="J9" s="84">
        <v>0</v>
      </c>
      <c r="K9" s="84">
        <v>15</v>
      </c>
      <c r="L9" s="96">
        <v>23</v>
      </c>
      <c r="M9" s="86">
        <f>SUBTOTAL(9,C9:L9)</f>
        <v>126</v>
      </c>
      <c r="N9" s="87">
        <f>SUM(M9-N10)</f>
        <v>-29</v>
      </c>
      <c r="O9" s="211"/>
      <c r="P9" s="213"/>
      <c r="R9" s="82"/>
    </row>
    <row r="10" spans="1:18" ht="16.5" customHeight="1">
      <c r="A10" s="208"/>
      <c r="B10" s="217"/>
      <c r="C10" s="97">
        <v>28</v>
      </c>
      <c r="D10" s="118"/>
      <c r="E10" s="89">
        <v>15</v>
      </c>
      <c r="F10" s="89">
        <v>23</v>
      </c>
      <c r="G10" s="89">
        <v>10</v>
      </c>
      <c r="H10" s="89">
        <v>22</v>
      </c>
      <c r="I10" s="89">
        <v>14</v>
      </c>
      <c r="J10" s="89">
        <v>10</v>
      </c>
      <c r="K10" s="89">
        <v>24</v>
      </c>
      <c r="L10" s="97">
        <v>9</v>
      </c>
      <c r="M10" s="91"/>
      <c r="N10" s="92">
        <f>SUBTOTAL(9,C10:L10)</f>
        <v>155</v>
      </c>
      <c r="O10" s="219"/>
      <c r="P10" s="214"/>
      <c r="R10" s="82"/>
    </row>
    <row r="11" spans="1:18" ht="15.75" customHeight="1">
      <c r="A11" s="215">
        <v>3</v>
      </c>
      <c r="B11" s="216" t="s">
        <v>15</v>
      </c>
      <c r="C11" s="95">
        <v>0</v>
      </c>
      <c r="D11" s="93">
        <v>0</v>
      </c>
      <c r="E11" s="119"/>
      <c r="F11" s="94">
        <v>0</v>
      </c>
      <c r="G11" s="94">
        <v>0</v>
      </c>
      <c r="H11" s="94">
        <v>0</v>
      </c>
      <c r="I11" s="94"/>
      <c r="J11" s="94">
        <v>2</v>
      </c>
      <c r="K11" s="95"/>
      <c r="L11" s="93">
        <v>2</v>
      </c>
      <c r="M11" s="80"/>
      <c r="N11" s="81"/>
      <c r="O11" s="218">
        <f>SUM(C11:L11)</f>
        <v>4</v>
      </c>
      <c r="P11" s="220"/>
      <c r="R11" s="82"/>
    </row>
    <row r="12" spans="1:18" ht="15.75" customHeight="1">
      <c r="A12" s="207"/>
      <c r="B12" s="209"/>
      <c r="C12" s="84">
        <v>20</v>
      </c>
      <c r="D12" s="96">
        <v>15</v>
      </c>
      <c r="E12" s="117"/>
      <c r="F12" s="84">
        <v>16</v>
      </c>
      <c r="G12" s="84">
        <v>10</v>
      </c>
      <c r="H12" s="84">
        <v>14</v>
      </c>
      <c r="I12" s="84"/>
      <c r="J12" s="84">
        <v>25</v>
      </c>
      <c r="K12" s="84"/>
      <c r="L12" s="96">
        <v>18</v>
      </c>
      <c r="M12" s="86">
        <f>SUBTOTAL(9,C12:L12)</f>
        <v>118</v>
      </c>
      <c r="N12" s="87">
        <f>SUM(M12-N13)</f>
        <v>-44</v>
      </c>
      <c r="O12" s="211"/>
      <c r="P12" s="213"/>
      <c r="R12" s="82"/>
    </row>
    <row r="13" spans="1:18" ht="16.5" customHeight="1">
      <c r="A13" s="208"/>
      <c r="B13" s="217"/>
      <c r="C13" s="89">
        <v>31</v>
      </c>
      <c r="D13" s="97">
        <v>20</v>
      </c>
      <c r="E13" s="118"/>
      <c r="F13" s="89">
        <v>32</v>
      </c>
      <c r="G13" s="89">
        <v>29</v>
      </c>
      <c r="H13" s="89">
        <v>21</v>
      </c>
      <c r="I13" s="89"/>
      <c r="J13" s="89">
        <v>14</v>
      </c>
      <c r="K13" s="89"/>
      <c r="L13" s="97">
        <v>15</v>
      </c>
      <c r="M13" s="91"/>
      <c r="N13" s="92">
        <f>SUBTOTAL(9,C13:L13)</f>
        <v>162</v>
      </c>
      <c r="O13" s="219"/>
      <c r="P13" s="214"/>
      <c r="R13" s="82"/>
    </row>
    <row r="14" spans="1:18" ht="15.75" customHeight="1">
      <c r="A14" s="215">
        <v>4</v>
      </c>
      <c r="B14" s="216" t="s">
        <v>17</v>
      </c>
      <c r="C14" s="93">
        <v>0</v>
      </c>
      <c r="D14" s="95">
        <v>2</v>
      </c>
      <c r="E14" s="93">
        <v>2</v>
      </c>
      <c r="F14" s="119"/>
      <c r="G14" s="93"/>
      <c r="H14" s="94"/>
      <c r="I14" s="94">
        <v>2</v>
      </c>
      <c r="J14" s="94">
        <v>2</v>
      </c>
      <c r="K14" s="95">
        <v>0</v>
      </c>
      <c r="L14" s="93">
        <v>2</v>
      </c>
      <c r="M14" s="80"/>
      <c r="N14" s="81"/>
      <c r="O14" s="218">
        <f>SUM(C14:L14)</f>
        <v>10</v>
      </c>
      <c r="P14" s="220"/>
      <c r="R14" s="82"/>
    </row>
    <row r="15" spans="1:16" ht="15.75" customHeight="1">
      <c r="A15" s="207"/>
      <c r="B15" s="209"/>
      <c r="C15" s="96">
        <v>20</v>
      </c>
      <c r="D15" s="84">
        <v>23</v>
      </c>
      <c r="E15" s="96">
        <v>32</v>
      </c>
      <c r="F15" s="117"/>
      <c r="G15" s="96"/>
      <c r="H15" s="84"/>
      <c r="I15" s="84">
        <v>28</v>
      </c>
      <c r="J15" s="84">
        <v>39</v>
      </c>
      <c r="K15" s="84">
        <v>18</v>
      </c>
      <c r="L15" s="96">
        <v>23</v>
      </c>
      <c r="M15" s="86">
        <f>SUBTOTAL(9,C15:L15)</f>
        <v>183</v>
      </c>
      <c r="N15" s="87">
        <f>SUM(M15-N16)</f>
        <v>50</v>
      </c>
      <c r="O15" s="211"/>
      <c r="P15" s="213"/>
    </row>
    <row r="16" spans="1:16" ht="16.5" customHeight="1">
      <c r="A16" s="208"/>
      <c r="B16" s="217"/>
      <c r="C16" s="97">
        <v>32</v>
      </c>
      <c r="D16" s="89">
        <v>20</v>
      </c>
      <c r="E16" s="97">
        <v>16</v>
      </c>
      <c r="F16" s="118"/>
      <c r="G16" s="97"/>
      <c r="H16" s="89"/>
      <c r="I16" s="89">
        <v>20</v>
      </c>
      <c r="J16" s="89">
        <v>16</v>
      </c>
      <c r="K16" s="89">
        <v>21</v>
      </c>
      <c r="L16" s="97">
        <v>8</v>
      </c>
      <c r="M16" s="91"/>
      <c r="N16" s="92">
        <f>SUBTOTAL(9,C16:L16)</f>
        <v>133</v>
      </c>
      <c r="O16" s="219"/>
      <c r="P16" s="214"/>
    </row>
    <row r="17" spans="1:16" ht="15.75" customHeight="1">
      <c r="A17" s="215">
        <v>5</v>
      </c>
      <c r="B17" s="216" t="s">
        <v>21</v>
      </c>
      <c r="C17" s="93">
        <v>0</v>
      </c>
      <c r="D17" s="95">
        <v>2</v>
      </c>
      <c r="E17" s="95">
        <v>2</v>
      </c>
      <c r="F17" s="93"/>
      <c r="G17" s="119"/>
      <c r="H17" s="94">
        <v>2</v>
      </c>
      <c r="I17" s="95">
        <v>2</v>
      </c>
      <c r="J17" s="94">
        <v>2</v>
      </c>
      <c r="K17" s="95">
        <v>1</v>
      </c>
      <c r="L17" s="93">
        <v>2</v>
      </c>
      <c r="M17" s="80"/>
      <c r="N17" s="81"/>
      <c r="O17" s="218">
        <f>SUM(C17:L17)</f>
        <v>13</v>
      </c>
      <c r="P17" s="220"/>
    </row>
    <row r="18" spans="1:16" ht="15.75" customHeight="1">
      <c r="A18" s="207"/>
      <c r="B18" s="209"/>
      <c r="C18" s="96">
        <v>14</v>
      </c>
      <c r="D18" s="84">
        <v>10</v>
      </c>
      <c r="E18" s="84">
        <v>29</v>
      </c>
      <c r="F18" s="96"/>
      <c r="G18" s="117"/>
      <c r="H18" s="84">
        <v>27</v>
      </c>
      <c r="I18" s="84">
        <v>19</v>
      </c>
      <c r="J18" s="84">
        <v>21</v>
      </c>
      <c r="K18" s="84">
        <v>15</v>
      </c>
      <c r="L18" s="96">
        <v>26</v>
      </c>
      <c r="M18" s="86">
        <f>SUBTOTAL(9,C18:L18)</f>
        <v>161</v>
      </c>
      <c r="N18" s="87">
        <f>SUM(M18-N19)</f>
        <v>72</v>
      </c>
      <c r="O18" s="211"/>
      <c r="P18" s="213"/>
    </row>
    <row r="19" spans="1:16" ht="16.5" customHeight="1">
      <c r="A19" s="208"/>
      <c r="B19" s="217"/>
      <c r="C19" s="97">
        <v>23</v>
      </c>
      <c r="D19" s="89">
        <v>0</v>
      </c>
      <c r="E19" s="89">
        <v>10</v>
      </c>
      <c r="F19" s="97"/>
      <c r="G19" s="118"/>
      <c r="H19" s="89">
        <v>13</v>
      </c>
      <c r="I19" s="89">
        <v>12</v>
      </c>
      <c r="J19" s="89">
        <v>10</v>
      </c>
      <c r="K19" s="89">
        <v>15</v>
      </c>
      <c r="L19" s="97">
        <v>6</v>
      </c>
      <c r="M19" s="91"/>
      <c r="N19" s="92">
        <f>SUBTOTAL(9,C19:L19)</f>
        <v>89</v>
      </c>
      <c r="O19" s="219"/>
      <c r="P19" s="214"/>
    </row>
    <row r="20" spans="1:16" ht="15.75" customHeight="1">
      <c r="A20" s="215">
        <v>6</v>
      </c>
      <c r="B20" s="216" t="s">
        <v>14</v>
      </c>
      <c r="C20" s="78">
        <v>0</v>
      </c>
      <c r="D20" s="95">
        <v>2</v>
      </c>
      <c r="E20" s="95">
        <v>2</v>
      </c>
      <c r="F20" s="95"/>
      <c r="G20" s="95">
        <v>0</v>
      </c>
      <c r="H20" s="119"/>
      <c r="I20" s="94">
        <v>0</v>
      </c>
      <c r="J20" s="94">
        <v>2</v>
      </c>
      <c r="K20" s="95"/>
      <c r="L20" s="93">
        <v>2</v>
      </c>
      <c r="M20" s="80"/>
      <c r="N20" s="81"/>
      <c r="O20" s="218">
        <f>SUM(C20:L20)</f>
        <v>8</v>
      </c>
      <c r="P20" s="220"/>
    </row>
    <row r="21" spans="1:16" ht="15.75" customHeight="1">
      <c r="A21" s="207"/>
      <c r="B21" s="209"/>
      <c r="C21" s="98">
        <v>16</v>
      </c>
      <c r="D21" s="84">
        <v>22</v>
      </c>
      <c r="E21" s="84">
        <v>21</v>
      </c>
      <c r="F21" s="84"/>
      <c r="G21" s="84">
        <v>13</v>
      </c>
      <c r="H21" s="117"/>
      <c r="I21" s="84">
        <v>20</v>
      </c>
      <c r="J21" s="84">
        <v>28</v>
      </c>
      <c r="K21" s="84"/>
      <c r="L21" s="96">
        <v>25</v>
      </c>
      <c r="M21" s="86">
        <f>SUBTOTAL(9,C21:L21)</f>
        <v>145</v>
      </c>
      <c r="N21" s="87">
        <f>SUM(M21-N22)</f>
        <v>2</v>
      </c>
      <c r="O21" s="211"/>
      <c r="P21" s="213"/>
    </row>
    <row r="22" spans="1:16" ht="16.5" customHeight="1">
      <c r="A22" s="208"/>
      <c r="B22" s="217"/>
      <c r="C22" s="99">
        <v>30</v>
      </c>
      <c r="D22" s="89">
        <v>19</v>
      </c>
      <c r="E22" s="89">
        <v>14</v>
      </c>
      <c r="F22" s="89"/>
      <c r="G22" s="89">
        <v>27</v>
      </c>
      <c r="H22" s="118"/>
      <c r="I22" s="89">
        <v>22</v>
      </c>
      <c r="J22" s="89">
        <v>14</v>
      </c>
      <c r="K22" s="89"/>
      <c r="L22" s="97">
        <v>17</v>
      </c>
      <c r="M22" s="91"/>
      <c r="N22" s="92">
        <f>SUBTOTAL(9,C22:L22)</f>
        <v>143</v>
      </c>
      <c r="O22" s="219"/>
      <c r="P22" s="214"/>
    </row>
    <row r="23" spans="1:16" ht="15.75" customHeight="1">
      <c r="A23" s="215">
        <v>7</v>
      </c>
      <c r="B23" s="216" t="s">
        <v>18</v>
      </c>
      <c r="C23" s="78">
        <v>0</v>
      </c>
      <c r="D23" s="95">
        <v>2</v>
      </c>
      <c r="E23" s="95"/>
      <c r="F23" s="95">
        <v>0</v>
      </c>
      <c r="G23" s="95">
        <v>0</v>
      </c>
      <c r="H23" s="95">
        <v>2</v>
      </c>
      <c r="I23" s="119"/>
      <c r="J23" s="94">
        <v>2</v>
      </c>
      <c r="K23" s="95">
        <v>0</v>
      </c>
      <c r="L23" s="93"/>
      <c r="M23" s="80"/>
      <c r="N23" s="81"/>
      <c r="O23" s="218">
        <f>SUM(C23:L23)</f>
        <v>6</v>
      </c>
      <c r="P23" s="220"/>
    </row>
    <row r="24" spans="1:16" ht="15.75" customHeight="1">
      <c r="A24" s="207"/>
      <c r="B24" s="209"/>
      <c r="C24" s="98">
        <v>17</v>
      </c>
      <c r="D24" s="84">
        <v>14</v>
      </c>
      <c r="E24" s="84"/>
      <c r="F24" s="84">
        <v>20</v>
      </c>
      <c r="G24" s="84">
        <v>12</v>
      </c>
      <c r="H24" s="84">
        <v>22</v>
      </c>
      <c r="I24" s="117"/>
      <c r="J24" s="84">
        <v>38</v>
      </c>
      <c r="K24" s="84">
        <v>14</v>
      </c>
      <c r="L24" s="96"/>
      <c r="M24" s="86">
        <f>SUBTOTAL(9,C24:L24)</f>
        <v>137</v>
      </c>
      <c r="N24" s="87">
        <f>SUM(M24-N25)</f>
        <v>4</v>
      </c>
      <c r="O24" s="211"/>
      <c r="P24" s="213"/>
    </row>
    <row r="25" spans="1:16" ht="16.5" customHeight="1">
      <c r="A25" s="208"/>
      <c r="B25" s="217"/>
      <c r="C25" s="99">
        <v>26</v>
      </c>
      <c r="D25" s="89">
        <v>8</v>
      </c>
      <c r="E25" s="89"/>
      <c r="F25" s="89">
        <v>28</v>
      </c>
      <c r="G25" s="89">
        <v>19</v>
      </c>
      <c r="H25" s="89">
        <v>20</v>
      </c>
      <c r="I25" s="118"/>
      <c r="J25" s="89">
        <v>14</v>
      </c>
      <c r="K25" s="89">
        <v>18</v>
      </c>
      <c r="L25" s="97"/>
      <c r="M25" s="91"/>
      <c r="N25" s="92">
        <f>SUBTOTAL(9,C25:L25)</f>
        <v>133</v>
      </c>
      <c r="O25" s="219"/>
      <c r="P25" s="214"/>
    </row>
    <row r="26" spans="1:16" ht="15.75" customHeight="1">
      <c r="A26" s="215">
        <v>8</v>
      </c>
      <c r="B26" s="216" t="s">
        <v>28</v>
      </c>
      <c r="C26" s="78"/>
      <c r="D26" s="95">
        <v>2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119"/>
      <c r="K26" s="95">
        <v>0</v>
      </c>
      <c r="L26" s="93">
        <v>2</v>
      </c>
      <c r="M26" s="80"/>
      <c r="N26" s="81"/>
      <c r="O26" s="218">
        <f>SUM(C26:L26)</f>
        <v>4</v>
      </c>
      <c r="P26" s="220"/>
    </row>
    <row r="27" spans="1:16" ht="15.75" customHeight="1">
      <c r="A27" s="207"/>
      <c r="B27" s="209"/>
      <c r="C27" s="98"/>
      <c r="D27" s="84">
        <v>10</v>
      </c>
      <c r="E27" s="84">
        <v>14</v>
      </c>
      <c r="F27" s="84">
        <v>16</v>
      </c>
      <c r="G27" s="84">
        <v>10</v>
      </c>
      <c r="H27" s="84">
        <v>14</v>
      </c>
      <c r="I27" s="84">
        <v>14</v>
      </c>
      <c r="J27" s="117"/>
      <c r="K27" s="84">
        <v>11</v>
      </c>
      <c r="L27" s="96">
        <v>20</v>
      </c>
      <c r="M27" s="86">
        <f>SUBTOTAL(9,C27:L27)</f>
        <v>109</v>
      </c>
      <c r="N27" s="87">
        <f>SUM(M27-N28)</f>
        <v>-89</v>
      </c>
      <c r="O27" s="211"/>
      <c r="P27" s="213"/>
    </row>
    <row r="28" spans="1:16" ht="16.5" customHeight="1">
      <c r="A28" s="208"/>
      <c r="B28" s="217"/>
      <c r="C28" s="99"/>
      <c r="D28" s="89">
        <v>0</v>
      </c>
      <c r="E28" s="89">
        <v>25</v>
      </c>
      <c r="F28" s="89">
        <v>39</v>
      </c>
      <c r="G28" s="89">
        <v>21</v>
      </c>
      <c r="H28" s="89">
        <v>28</v>
      </c>
      <c r="I28" s="89">
        <v>38</v>
      </c>
      <c r="J28" s="118"/>
      <c r="K28" s="89">
        <v>31</v>
      </c>
      <c r="L28" s="97">
        <v>16</v>
      </c>
      <c r="M28" s="91"/>
      <c r="N28" s="92">
        <f>SUBTOTAL(9,C28:L28)</f>
        <v>198</v>
      </c>
      <c r="O28" s="219"/>
      <c r="P28" s="214"/>
    </row>
    <row r="29" spans="1:16" ht="16.5" customHeight="1">
      <c r="A29" s="215">
        <v>9</v>
      </c>
      <c r="B29" s="216" t="s">
        <v>29</v>
      </c>
      <c r="C29" s="78">
        <v>0</v>
      </c>
      <c r="D29" s="78">
        <v>2</v>
      </c>
      <c r="E29" s="78"/>
      <c r="F29" s="78">
        <v>2</v>
      </c>
      <c r="G29" s="78">
        <v>1</v>
      </c>
      <c r="H29" s="78"/>
      <c r="I29" s="78">
        <v>2</v>
      </c>
      <c r="J29" s="78">
        <v>2</v>
      </c>
      <c r="K29" s="120"/>
      <c r="L29" s="95">
        <v>2</v>
      </c>
      <c r="M29" s="80"/>
      <c r="N29" s="81"/>
      <c r="O29" s="218">
        <f>SUM(C29:L29)</f>
        <v>11</v>
      </c>
      <c r="P29" s="220"/>
    </row>
    <row r="30" spans="1:16" ht="16.5" customHeight="1">
      <c r="A30" s="207"/>
      <c r="B30" s="209"/>
      <c r="C30" s="98">
        <v>14</v>
      </c>
      <c r="D30" s="98">
        <v>24</v>
      </c>
      <c r="E30" s="98"/>
      <c r="F30" s="98">
        <v>21</v>
      </c>
      <c r="G30" s="98">
        <v>15</v>
      </c>
      <c r="H30" s="98"/>
      <c r="I30" s="98">
        <v>18</v>
      </c>
      <c r="J30" s="98">
        <v>31</v>
      </c>
      <c r="K30" s="121"/>
      <c r="L30" s="84">
        <v>31</v>
      </c>
      <c r="M30" s="86">
        <f>SUBTOTAL(9,C30:L30)</f>
        <v>154</v>
      </c>
      <c r="N30" s="87">
        <f>SUM(M30-N31)</f>
        <v>43</v>
      </c>
      <c r="O30" s="211"/>
      <c r="P30" s="213"/>
    </row>
    <row r="31" spans="1:16" ht="16.5" customHeight="1">
      <c r="A31" s="208"/>
      <c r="B31" s="217"/>
      <c r="C31" s="99">
        <v>24</v>
      </c>
      <c r="D31" s="99">
        <v>15</v>
      </c>
      <c r="E31" s="99"/>
      <c r="F31" s="99">
        <v>18</v>
      </c>
      <c r="G31" s="99">
        <v>15</v>
      </c>
      <c r="H31" s="99"/>
      <c r="I31" s="99">
        <v>14</v>
      </c>
      <c r="J31" s="99">
        <v>11</v>
      </c>
      <c r="K31" s="122"/>
      <c r="L31" s="89">
        <v>14</v>
      </c>
      <c r="M31" s="91"/>
      <c r="N31" s="92">
        <f>SUBTOTAL(9,C31:L31)</f>
        <v>111</v>
      </c>
      <c r="O31" s="219"/>
      <c r="P31" s="214"/>
    </row>
    <row r="32" spans="1:16" ht="15.75" customHeight="1">
      <c r="A32" s="215">
        <v>10</v>
      </c>
      <c r="B32" s="216" t="s">
        <v>22</v>
      </c>
      <c r="C32" s="78"/>
      <c r="D32" s="78">
        <v>0</v>
      </c>
      <c r="E32" s="78">
        <v>0</v>
      </c>
      <c r="F32" s="78">
        <v>0</v>
      </c>
      <c r="G32" s="78">
        <v>0</v>
      </c>
      <c r="H32" s="100">
        <v>0</v>
      </c>
      <c r="I32" s="100"/>
      <c r="J32" s="100">
        <v>0</v>
      </c>
      <c r="K32" s="100">
        <v>0</v>
      </c>
      <c r="L32" s="119"/>
      <c r="M32" s="80"/>
      <c r="N32" s="81"/>
      <c r="O32" s="218">
        <f>SUM(C32:L32)</f>
        <v>0</v>
      </c>
      <c r="P32" s="220"/>
    </row>
    <row r="33" spans="1:16" ht="15" customHeight="1">
      <c r="A33" s="207"/>
      <c r="B33" s="209"/>
      <c r="C33" s="98"/>
      <c r="D33" s="98">
        <v>9</v>
      </c>
      <c r="E33" s="98">
        <v>15</v>
      </c>
      <c r="F33" s="98">
        <v>8</v>
      </c>
      <c r="G33" s="98">
        <v>6</v>
      </c>
      <c r="H33" s="83">
        <v>17</v>
      </c>
      <c r="I33" s="83"/>
      <c r="J33" s="83">
        <v>16</v>
      </c>
      <c r="K33" s="83">
        <v>14</v>
      </c>
      <c r="L33" s="117"/>
      <c r="M33" s="86">
        <f>SUBTOTAL(9,C33:L33)</f>
        <v>85</v>
      </c>
      <c r="N33" s="87">
        <f>SUM(M33-N34)</f>
        <v>-81</v>
      </c>
      <c r="O33" s="211"/>
      <c r="P33" s="213"/>
    </row>
    <row r="34" spans="1:16" ht="15.75" customHeight="1" thickBot="1">
      <c r="A34" s="221"/>
      <c r="B34" s="222"/>
      <c r="C34" s="101"/>
      <c r="D34" s="101">
        <v>23</v>
      </c>
      <c r="E34" s="101">
        <v>18</v>
      </c>
      <c r="F34" s="101">
        <v>23</v>
      </c>
      <c r="G34" s="101">
        <v>26</v>
      </c>
      <c r="H34" s="102">
        <v>25</v>
      </c>
      <c r="I34" s="102"/>
      <c r="J34" s="102">
        <v>20</v>
      </c>
      <c r="K34" s="102">
        <v>31</v>
      </c>
      <c r="L34" s="123"/>
      <c r="M34" s="103"/>
      <c r="N34" s="104">
        <f>SUBTOTAL(109,C34:L34)</f>
        <v>166</v>
      </c>
      <c r="O34" s="223"/>
      <c r="P34" s="224"/>
    </row>
    <row r="35" spans="1:16" ht="15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24" t="str">
        <f>IF(M35&lt;&gt;N35,"! Väravate vahe ei ole õige. Andmete sisestus pooleli või tulemused sisestatud valesti =&gt;&gt;"," ")</f>
        <v> </v>
      </c>
      <c r="M35" s="128">
        <f>SUM(M6:M34)</f>
        <v>1412</v>
      </c>
      <c r="N35" s="128">
        <f>N7+N19+N28+N31+N34+N10+N13+N16+N22+N25</f>
        <v>1412</v>
      </c>
      <c r="P35" s="105"/>
    </row>
  </sheetData>
  <sheetProtection/>
  <mergeCells count="41">
    <mergeCell ref="A29:A31"/>
    <mergeCell ref="B29:B31"/>
    <mergeCell ref="O29:O31"/>
    <mergeCell ref="P29:P31"/>
    <mergeCell ref="A32:A34"/>
    <mergeCell ref="B32:B34"/>
    <mergeCell ref="O32:O34"/>
    <mergeCell ref="P32:P34"/>
    <mergeCell ref="A23:A25"/>
    <mergeCell ref="B23:B25"/>
    <mergeCell ref="O23:O25"/>
    <mergeCell ref="P23:P25"/>
    <mergeCell ref="A26:A28"/>
    <mergeCell ref="B26:B28"/>
    <mergeCell ref="O26:O28"/>
    <mergeCell ref="P26:P28"/>
    <mergeCell ref="A17:A19"/>
    <mergeCell ref="B17:B19"/>
    <mergeCell ref="O17:O19"/>
    <mergeCell ref="P17:P19"/>
    <mergeCell ref="A20:A22"/>
    <mergeCell ref="B20:B22"/>
    <mergeCell ref="O20:O22"/>
    <mergeCell ref="P20:P22"/>
    <mergeCell ref="A11:A13"/>
    <mergeCell ref="B11:B13"/>
    <mergeCell ref="O11:O13"/>
    <mergeCell ref="P11:P13"/>
    <mergeCell ref="A14:A16"/>
    <mergeCell ref="B14:B16"/>
    <mergeCell ref="O14:O16"/>
    <mergeCell ref="P14:P16"/>
    <mergeCell ref="M4:N4"/>
    <mergeCell ref="A5:A7"/>
    <mergeCell ref="B5:B7"/>
    <mergeCell ref="O5:O7"/>
    <mergeCell ref="P5:P7"/>
    <mergeCell ref="A8:A10"/>
    <mergeCell ref="B8:B10"/>
    <mergeCell ref="O8:O10"/>
    <mergeCell ref="P8:P10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5" zoomScaleNormal="75" workbookViewId="0" topLeftCell="A1">
      <selection activeCell="U23" sqref="U23"/>
    </sheetView>
  </sheetViews>
  <sheetFormatPr defaultColWidth="9.140625" defaultRowHeight="12.75"/>
  <cols>
    <col min="1" max="1" width="4.57421875" style="62" customWidth="1"/>
    <col min="2" max="2" width="22.8515625" style="62" customWidth="1"/>
    <col min="3" max="12" width="8.7109375" style="62" customWidth="1"/>
    <col min="13" max="14" width="5.00390625" style="62" customWidth="1"/>
    <col min="15" max="15" width="10.421875" style="62" bestFit="1" customWidth="1"/>
    <col min="16" max="16" width="10.421875" style="62" customWidth="1"/>
    <col min="17" max="16384" width="9.140625" style="62" customWidth="1"/>
  </cols>
  <sheetData>
    <row r="1" spans="1:15" ht="23.25">
      <c r="A1" s="59"/>
      <c r="B1" s="60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N1" s="63" t="s">
        <v>32</v>
      </c>
      <c r="O1" s="64" t="s">
        <v>53</v>
      </c>
    </row>
    <row r="2" spans="1:15" ht="25.5" customHeight="1">
      <c r="A2" s="65"/>
      <c r="B2" s="66" t="s">
        <v>27</v>
      </c>
      <c r="C2" s="67"/>
      <c r="D2" s="67"/>
      <c r="E2" s="66" t="s">
        <v>49</v>
      </c>
      <c r="F2" s="67"/>
      <c r="G2" s="67"/>
      <c r="H2" s="68"/>
      <c r="I2" s="66"/>
      <c r="K2" s="69"/>
      <c r="L2" s="70"/>
      <c r="N2" s="63" t="s">
        <v>36</v>
      </c>
      <c r="O2" s="64" t="s">
        <v>54</v>
      </c>
    </row>
    <row r="3" spans="1:16" ht="15" thickBot="1">
      <c r="A3" s="71"/>
      <c r="I3" s="72"/>
      <c r="J3" s="72"/>
      <c r="K3" s="72"/>
      <c r="O3" s="71"/>
      <c r="P3" s="71"/>
    </row>
    <row r="4" spans="1:16" ht="25.5" customHeight="1" thickBot="1">
      <c r="A4" s="73"/>
      <c r="B4" s="74" t="s">
        <v>6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204" t="s">
        <v>7</v>
      </c>
      <c r="N4" s="205"/>
      <c r="O4" s="76" t="s">
        <v>8</v>
      </c>
      <c r="P4" s="77" t="s">
        <v>9</v>
      </c>
    </row>
    <row r="5" spans="1:18" ht="16.5" thickTop="1">
      <c r="A5" s="206">
        <v>1</v>
      </c>
      <c r="B5" s="209" t="s">
        <v>51</v>
      </c>
      <c r="C5" s="116"/>
      <c r="D5" s="78">
        <v>2</v>
      </c>
      <c r="E5" s="78">
        <v>2</v>
      </c>
      <c r="F5" s="78">
        <v>2</v>
      </c>
      <c r="G5" s="78">
        <v>2</v>
      </c>
      <c r="H5" s="78">
        <v>2</v>
      </c>
      <c r="I5" s="93">
        <v>2</v>
      </c>
      <c r="J5" s="210"/>
      <c r="K5" s="79">
        <v>2</v>
      </c>
      <c r="L5" s="230"/>
      <c r="M5" s="80"/>
      <c r="N5" s="81"/>
      <c r="O5" s="225"/>
      <c r="P5" s="212"/>
      <c r="R5" s="82"/>
    </row>
    <row r="6" spans="1:18" ht="15.75" customHeight="1">
      <c r="A6" s="207"/>
      <c r="B6" s="209"/>
      <c r="C6" s="117"/>
      <c r="D6" s="83">
        <v>28</v>
      </c>
      <c r="E6" s="83">
        <v>31</v>
      </c>
      <c r="F6" s="83">
        <v>32</v>
      </c>
      <c r="G6" s="83">
        <v>23</v>
      </c>
      <c r="H6" s="83">
        <v>30</v>
      </c>
      <c r="I6" s="83">
        <v>26</v>
      </c>
      <c r="J6" s="211"/>
      <c r="K6" s="84">
        <v>24</v>
      </c>
      <c r="L6" s="231"/>
      <c r="M6" s="86"/>
      <c r="N6" s="192"/>
      <c r="O6" s="226"/>
      <c r="P6" s="213"/>
      <c r="R6" s="82"/>
    </row>
    <row r="7" spans="1:18" ht="16.5" customHeight="1">
      <c r="A7" s="208"/>
      <c r="B7" s="209"/>
      <c r="C7" s="118"/>
      <c r="D7" s="88">
        <v>21</v>
      </c>
      <c r="E7" s="88">
        <v>20</v>
      </c>
      <c r="F7" s="88">
        <v>20</v>
      </c>
      <c r="G7" s="88">
        <v>14</v>
      </c>
      <c r="H7" s="88">
        <v>16</v>
      </c>
      <c r="I7" s="88">
        <v>17</v>
      </c>
      <c r="J7" s="219"/>
      <c r="K7" s="89">
        <v>14</v>
      </c>
      <c r="L7" s="232"/>
      <c r="M7" s="86"/>
      <c r="N7" s="192"/>
      <c r="O7" s="226"/>
      <c r="P7" s="214"/>
      <c r="R7" s="82"/>
    </row>
    <row r="8" spans="1:18" ht="15.75" customHeight="1">
      <c r="A8" s="215">
        <v>2</v>
      </c>
      <c r="B8" s="216" t="s">
        <v>52</v>
      </c>
      <c r="C8" s="93">
        <v>0</v>
      </c>
      <c r="D8" s="119"/>
      <c r="E8" s="94">
        <v>2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5">
        <v>0</v>
      </c>
      <c r="L8" s="93">
        <v>2</v>
      </c>
      <c r="M8" s="190"/>
      <c r="N8" s="191"/>
      <c r="O8" s="227"/>
      <c r="P8" s="220"/>
      <c r="R8" s="82"/>
    </row>
    <row r="9" spans="1:18" ht="15.75" customHeight="1">
      <c r="A9" s="207"/>
      <c r="B9" s="209"/>
      <c r="C9" s="96">
        <v>21</v>
      </c>
      <c r="D9" s="117"/>
      <c r="E9" s="84">
        <v>20</v>
      </c>
      <c r="F9" s="84">
        <v>20</v>
      </c>
      <c r="G9" s="84">
        <v>0</v>
      </c>
      <c r="H9" s="84">
        <v>19</v>
      </c>
      <c r="I9" s="84">
        <v>8</v>
      </c>
      <c r="J9" s="84">
        <v>0</v>
      </c>
      <c r="K9" s="84">
        <v>15</v>
      </c>
      <c r="L9" s="96">
        <v>23</v>
      </c>
      <c r="M9" s="86"/>
      <c r="N9" s="192"/>
      <c r="O9" s="226"/>
      <c r="P9" s="213"/>
      <c r="R9" s="82"/>
    </row>
    <row r="10" spans="1:18" ht="16.5" customHeight="1">
      <c r="A10" s="208"/>
      <c r="B10" s="217"/>
      <c r="C10" s="97">
        <v>28</v>
      </c>
      <c r="D10" s="118"/>
      <c r="E10" s="89">
        <v>15</v>
      </c>
      <c r="F10" s="89">
        <v>23</v>
      </c>
      <c r="G10" s="89">
        <v>10</v>
      </c>
      <c r="H10" s="89">
        <v>22</v>
      </c>
      <c r="I10" s="84">
        <v>14</v>
      </c>
      <c r="J10" s="89">
        <v>10</v>
      </c>
      <c r="K10" s="89">
        <v>24</v>
      </c>
      <c r="L10" s="97">
        <v>9</v>
      </c>
      <c r="M10" s="91"/>
      <c r="N10" s="92"/>
      <c r="O10" s="228"/>
      <c r="P10" s="214"/>
      <c r="R10" s="82"/>
    </row>
    <row r="11" spans="1:18" ht="15.75" customHeight="1">
      <c r="A11" s="215">
        <v>3</v>
      </c>
      <c r="B11" s="216" t="s">
        <v>15</v>
      </c>
      <c r="C11" s="95">
        <v>0</v>
      </c>
      <c r="D11" s="93">
        <v>0</v>
      </c>
      <c r="E11" s="119"/>
      <c r="F11" s="94">
        <v>0</v>
      </c>
      <c r="G11" s="94">
        <v>0</v>
      </c>
      <c r="H11" s="94">
        <v>0</v>
      </c>
      <c r="I11" s="218"/>
      <c r="J11" s="94">
        <v>2</v>
      </c>
      <c r="K11" s="218"/>
      <c r="L11" s="93">
        <v>2</v>
      </c>
      <c r="M11" s="190"/>
      <c r="N11" s="191"/>
      <c r="O11" s="218"/>
      <c r="P11" s="220"/>
      <c r="R11" s="82"/>
    </row>
    <row r="12" spans="1:18" ht="15.75" customHeight="1">
      <c r="A12" s="207"/>
      <c r="B12" s="209"/>
      <c r="C12" s="84">
        <v>20</v>
      </c>
      <c r="D12" s="96">
        <v>15</v>
      </c>
      <c r="E12" s="117"/>
      <c r="F12" s="84">
        <v>16</v>
      </c>
      <c r="G12" s="84">
        <v>10</v>
      </c>
      <c r="H12" s="84">
        <v>14</v>
      </c>
      <c r="I12" s="211"/>
      <c r="J12" s="84">
        <v>25</v>
      </c>
      <c r="K12" s="211"/>
      <c r="L12" s="96">
        <v>18</v>
      </c>
      <c r="M12" s="86"/>
      <c r="N12" s="192"/>
      <c r="O12" s="211"/>
      <c r="P12" s="213"/>
      <c r="R12" s="82"/>
    </row>
    <row r="13" spans="1:18" ht="16.5" customHeight="1">
      <c r="A13" s="208"/>
      <c r="B13" s="217"/>
      <c r="C13" s="89">
        <v>31</v>
      </c>
      <c r="D13" s="97">
        <v>20</v>
      </c>
      <c r="E13" s="118"/>
      <c r="F13" s="89">
        <v>32</v>
      </c>
      <c r="G13" s="89">
        <v>29</v>
      </c>
      <c r="H13" s="89">
        <v>21</v>
      </c>
      <c r="I13" s="219"/>
      <c r="J13" s="89">
        <v>14</v>
      </c>
      <c r="K13" s="219"/>
      <c r="L13" s="97">
        <v>15</v>
      </c>
      <c r="M13" s="91"/>
      <c r="N13" s="92"/>
      <c r="O13" s="219"/>
      <c r="P13" s="214"/>
      <c r="R13" s="82"/>
    </row>
    <row r="14" spans="1:18" ht="15.75" customHeight="1">
      <c r="A14" s="215">
        <v>4</v>
      </c>
      <c r="B14" s="216" t="s">
        <v>17</v>
      </c>
      <c r="C14" s="93">
        <v>0</v>
      </c>
      <c r="D14" s="95">
        <v>2</v>
      </c>
      <c r="E14" s="93">
        <v>2</v>
      </c>
      <c r="F14" s="119"/>
      <c r="G14" s="218"/>
      <c r="H14" s="218"/>
      <c r="I14" s="94">
        <v>2</v>
      </c>
      <c r="J14" s="94">
        <v>2</v>
      </c>
      <c r="K14" s="95">
        <v>0</v>
      </c>
      <c r="L14" s="93">
        <v>2</v>
      </c>
      <c r="M14" s="190"/>
      <c r="N14" s="191"/>
      <c r="O14" s="218"/>
      <c r="P14" s="220"/>
      <c r="R14" s="82"/>
    </row>
    <row r="15" spans="1:16" ht="15.75" customHeight="1">
      <c r="A15" s="207"/>
      <c r="B15" s="209"/>
      <c r="C15" s="96">
        <v>20</v>
      </c>
      <c r="D15" s="84">
        <v>23</v>
      </c>
      <c r="E15" s="96">
        <v>32</v>
      </c>
      <c r="F15" s="117"/>
      <c r="G15" s="211"/>
      <c r="H15" s="211"/>
      <c r="I15" s="84">
        <v>28</v>
      </c>
      <c r="J15" s="84">
        <v>39</v>
      </c>
      <c r="K15" s="84">
        <v>18</v>
      </c>
      <c r="L15" s="96">
        <v>23</v>
      </c>
      <c r="M15" s="86"/>
      <c r="N15" s="192"/>
      <c r="O15" s="211"/>
      <c r="P15" s="213"/>
    </row>
    <row r="16" spans="1:16" ht="16.5" customHeight="1">
      <c r="A16" s="208"/>
      <c r="B16" s="217"/>
      <c r="C16" s="97">
        <v>32</v>
      </c>
      <c r="D16" s="89">
        <v>20</v>
      </c>
      <c r="E16" s="97">
        <v>16</v>
      </c>
      <c r="F16" s="118"/>
      <c r="G16" s="219"/>
      <c r="H16" s="219"/>
      <c r="I16" s="89">
        <v>20</v>
      </c>
      <c r="J16" s="89">
        <v>16</v>
      </c>
      <c r="K16" s="89">
        <v>21</v>
      </c>
      <c r="L16" s="97">
        <v>8</v>
      </c>
      <c r="M16" s="91"/>
      <c r="N16" s="92"/>
      <c r="O16" s="219"/>
      <c r="P16" s="214"/>
    </row>
    <row r="17" spans="1:16" ht="15.75" customHeight="1">
      <c r="A17" s="215">
        <v>5</v>
      </c>
      <c r="B17" s="216" t="s">
        <v>21</v>
      </c>
      <c r="C17" s="93">
        <v>0</v>
      </c>
      <c r="D17" s="95">
        <v>2</v>
      </c>
      <c r="E17" s="95">
        <v>2</v>
      </c>
      <c r="F17" s="218"/>
      <c r="G17" s="119"/>
      <c r="H17" s="94">
        <v>2</v>
      </c>
      <c r="I17" s="95">
        <v>2</v>
      </c>
      <c r="J17" s="94">
        <v>2</v>
      </c>
      <c r="K17" s="95">
        <v>1</v>
      </c>
      <c r="L17" s="93">
        <v>2</v>
      </c>
      <c r="M17" s="190"/>
      <c r="N17" s="191"/>
      <c r="O17" s="218"/>
      <c r="P17" s="220"/>
    </row>
    <row r="18" spans="1:16" ht="15.75" customHeight="1">
      <c r="A18" s="207"/>
      <c r="B18" s="209"/>
      <c r="C18" s="96">
        <v>14</v>
      </c>
      <c r="D18" s="84">
        <v>10</v>
      </c>
      <c r="E18" s="84">
        <v>29</v>
      </c>
      <c r="F18" s="211"/>
      <c r="G18" s="117"/>
      <c r="H18" s="84">
        <v>27</v>
      </c>
      <c r="I18" s="84">
        <v>19</v>
      </c>
      <c r="J18" s="84">
        <v>21</v>
      </c>
      <c r="K18" s="84">
        <v>15</v>
      </c>
      <c r="L18" s="96">
        <v>26</v>
      </c>
      <c r="M18" s="86"/>
      <c r="N18" s="192"/>
      <c r="O18" s="211"/>
      <c r="P18" s="213"/>
    </row>
    <row r="19" spans="1:16" ht="16.5" customHeight="1">
      <c r="A19" s="208"/>
      <c r="B19" s="217"/>
      <c r="C19" s="97">
        <v>23</v>
      </c>
      <c r="D19" s="89">
        <v>0</v>
      </c>
      <c r="E19" s="89">
        <v>10</v>
      </c>
      <c r="F19" s="219"/>
      <c r="G19" s="118"/>
      <c r="H19" s="89">
        <v>13</v>
      </c>
      <c r="I19" s="89">
        <v>12</v>
      </c>
      <c r="J19" s="89">
        <v>10</v>
      </c>
      <c r="K19" s="89">
        <v>15</v>
      </c>
      <c r="L19" s="97">
        <v>6</v>
      </c>
      <c r="M19" s="91"/>
      <c r="N19" s="92"/>
      <c r="O19" s="219"/>
      <c r="P19" s="214"/>
    </row>
    <row r="20" spans="1:16" ht="15.75" customHeight="1">
      <c r="A20" s="215">
        <v>6</v>
      </c>
      <c r="B20" s="216" t="s">
        <v>14</v>
      </c>
      <c r="C20" s="78">
        <v>0</v>
      </c>
      <c r="D20" s="95">
        <v>2</v>
      </c>
      <c r="E20" s="95">
        <v>2</v>
      </c>
      <c r="F20" s="218"/>
      <c r="G20" s="95">
        <v>0</v>
      </c>
      <c r="H20" s="119"/>
      <c r="I20" s="94">
        <v>0</v>
      </c>
      <c r="J20" s="94">
        <v>2</v>
      </c>
      <c r="K20" s="218"/>
      <c r="L20" s="93">
        <v>2</v>
      </c>
      <c r="M20" s="190"/>
      <c r="N20" s="191"/>
      <c r="O20" s="218"/>
      <c r="P20" s="220"/>
    </row>
    <row r="21" spans="1:16" ht="15.75" customHeight="1">
      <c r="A21" s="207"/>
      <c r="B21" s="209"/>
      <c r="C21" s="98">
        <v>16</v>
      </c>
      <c r="D21" s="84">
        <v>22</v>
      </c>
      <c r="E21" s="84">
        <v>21</v>
      </c>
      <c r="F21" s="211"/>
      <c r="G21" s="84">
        <v>13</v>
      </c>
      <c r="H21" s="117"/>
      <c r="I21" s="84">
        <v>20</v>
      </c>
      <c r="J21" s="84">
        <v>28</v>
      </c>
      <c r="K21" s="211"/>
      <c r="L21" s="96">
        <v>25</v>
      </c>
      <c r="M21" s="86"/>
      <c r="N21" s="192"/>
      <c r="O21" s="211"/>
      <c r="P21" s="213"/>
    </row>
    <row r="22" spans="1:16" ht="16.5" customHeight="1">
      <c r="A22" s="208"/>
      <c r="B22" s="217"/>
      <c r="C22" s="99">
        <v>30</v>
      </c>
      <c r="D22" s="89">
        <v>19</v>
      </c>
      <c r="E22" s="89">
        <v>14</v>
      </c>
      <c r="F22" s="219"/>
      <c r="G22" s="89">
        <v>27</v>
      </c>
      <c r="H22" s="118"/>
      <c r="I22" s="89">
        <v>22</v>
      </c>
      <c r="J22" s="89">
        <v>14</v>
      </c>
      <c r="K22" s="219"/>
      <c r="L22" s="97">
        <v>17</v>
      </c>
      <c r="M22" s="91"/>
      <c r="N22" s="92"/>
      <c r="O22" s="219"/>
      <c r="P22" s="214"/>
    </row>
    <row r="23" spans="1:16" ht="15.75" customHeight="1">
      <c r="A23" s="215">
        <v>7</v>
      </c>
      <c r="B23" s="216" t="s">
        <v>18</v>
      </c>
      <c r="C23" s="78">
        <v>0</v>
      </c>
      <c r="D23" s="95">
        <v>2</v>
      </c>
      <c r="E23" s="218"/>
      <c r="F23" s="95">
        <v>0</v>
      </c>
      <c r="G23" s="95">
        <v>0</v>
      </c>
      <c r="H23" s="95">
        <v>2</v>
      </c>
      <c r="I23" s="119"/>
      <c r="J23" s="94">
        <v>2</v>
      </c>
      <c r="K23" s="95">
        <v>0</v>
      </c>
      <c r="L23" s="218"/>
      <c r="M23" s="190"/>
      <c r="N23" s="191"/>
      <c r="O23" s="218"/>
      <c r="P23" s="220"/>
    </row>
    <row r="24" spans="1:16" ht="15.75" customHeight="1">
      <c r="A24" s="207"/>
      <c r="B24" s="209"/>
      <c r="C24" s="98">
        <v>17</v>
      </c>
      <c r="D24" s="84">
        <v>14</v>
      </c>
      <c r="E24" s="211"/>
      <c r="F24" s="84">
        <v>20</v>
      </c>
      <c r="G24" s="84">
        <v>12</v>
      </c>
      <c r="H24" s="84">
        <v>22</v>
      </c>
      <c r="I24" s="117"/>
      <c r="J24" s="84">
        <v>38</v>
      </c>
      <c r="K24" s="84">
        <v>14</v>
      </c>
      <c r="L24" s="211"/>
      <c r="M24" s="86"/>
      <c r="N24" s="192"/>
      <c r="O24" s="211"/>
      <c r="P24" s="213"/>
    </row>
    <row r="25" spans="1:16" ht="16.5" customHeight="1">
      <c r="A25" s="208"/>
      <c r="B25" s="217"/>
      <c r="C25" s="99">
        <v>26</v>
      </c>
      <c r="D25" s="89">
        <v>8</v>
      </c>
      <c r="E25" s="219"/>
      <c r="F25" s="89">
        <v>28</v>
      </c>
      <c r="G25" s="89">
        <v>19</v>
      </c>
      <c r="H25" s="89">
        <v>20</v>
      </c>
      <c r="I25" s="118"/>
      <c r="J25" s="89">
        <v>14</v>
      </c>
      <c r="K25" s="89">
        <v>18</v>
      </c>
      <c r="L25" s="219"/>
      <c r="M25" s="91"/>
      <c r="N25" s="92"/>
      <c r="O25" s="219"/>
      <c r="P25" s="214"/>
    </row>
    <row r="26" spans="1:16" ht="15.75" customHeight="1">
      <c r="A26" s="215">
        <v>8</v>
      </c>
      <c r="B26" s="216" t="s">
        <v>28</v>
      </c>
      <c r="C26" s="218"/>
      <c r="D26" s="95">
        <v>2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119"/>
      <c r="K26" s="95">
        <v>0</v>
      </c>
      <c r="L26" s="93">
        <v>2</v>
      </c>
      <c r="M26" s="190"/>
      <c r="N26" s="191"/>
      <c r="O26" s="218"/>
      <c r="P26" s="220"/>
    </row>
    <row r="27" spans="1:16" ht="15.75" customHeight="1">
      <c r="A27" s="207"/>
      <c r="B27" s="209"/>
      <c r="C27" s="211"/>
      <c r="D27" s="84">
        <v>10</v>
      </c>
      <c r="E27" s="84">
        <v>14</v>
      </c>
      <c r="F27" s="84">
        <v>16</v>
      </c>
      <c r="G27" s="84">
        <v>10</v>
      </c>
      <c r="H27" s="84">
        <v>14</v>
      </c>
      <c r="I27" s="84">
        <v>14</v>
      </c>
      <c r="J27" s="117"/>
      <c r="K27" s="84">
        <v>11</v>
      </c>
      <c r="L27" s="96">
        <v>20</v>
      </c>
      <c r="M27" s="86"/>
      <c r="N27" s="192"/>
      <c r="O27" s="211"/>
      <c r="P27" s="213"/>
    </row>
    <row r="28" spans="1:16" ht="16.5" customHeight="1">
      <c r="A28" s="208"/>
      <c r="B28" s="217"/>
      <c r="C28" s="219"/>
      <c r="D28" s="89">
        <v>0</v>
      </c>
      <c r="E28" s="89">
        <v>25</v>
      </c>
      <c r="F28" s="89">
        <v>39</v>
      </c>
      <c r="G28" s="89">
        <v>21</v>
      </c>
      <c r="H28" s="89">
        <v>28</v>
      </c>
      <c r="I28" s="89">
        <v>38</v>
      </c>
      <c r="J28" s="118"/>
      <c r="K28" s="89">
        <v>31</v>
      </c>
      <c r="L28" s="97">
        <v>16</v>
      </c>
      <c r="M28" s="91"/>
      <c r="N28" s="92"/>
      <c r="O28" s="219"/>
      <c r="P28" s="214"/>
    </row>
    <row r="29" spans="1:16" ht="16.5" customHeight="1">
      <c r="A29" s="215">
        <v>9</v>
      </c>
      <c r="B29" s="216" t="s">
        <v>29</v>
      </c>
      <c r="C29" s="78">
        <v>0</v>
      </c>
      <c r="D29" s="78">
        <v>2</v>
      </c>
      <c r="E29" s="218"/>
      <c r="F29" s="78">
        <v>2</v>
      </c>
      <c r="G29" s="78">
        <v>1</v>
      </c>
      <c r="H29" s="218"/>
      <c r="I29" s="78">
        <v>2</v>
      </c>
      <c r="J29" s="78">
        <v>2</v>
      </c>
      <c r="K29" s="120"/>
      <c r="L29" s="95">
        <v>2</v>
      </c>
      <c r="M29" s="190"/>
      <c r="N29" s="191"/>
      <c r="O29" s="218"/>
      <c r="P29" s="220"/>
    </row>
    <row r="30" spans="1:16" ht="16.5" customHeight="1">
      <c r="A30" s="207"/>
      <c r="B30" s="209"/>
      <c r="C30" s="98">
        <v>14</v>
      </c>
      <c r="D30" s="98">
        <v>24</v>
      </c>
      <c r="E30" s="211"/>
      <c r="F30" s="98">
        <v>21</v>
      </c>
      <c r="G30" s="98">
        <v>15</v>
      </c>
      <c r="H30" s="211"/>
      <c r="I30" s="98">
        <v>18</v>
      </c>
      <c r="J30" s="98">
        <v>31</v>
      </c>
      <c r="K30" s="121"/>
      <c r="L30" s="84">
        <v>31</v>
      </c>
      <c r="M30" s="86"/>
      <c r="N30" s="192"/>
      <c r="O30" s="211"/>
      <c r="P30" s="213"/>
    </row>
    <row r="31" spans="1:16" ht="16.5" customHeight="1">
      <c r="A31" s="208"/>
      <c r="B31" s="217"/>
      <c r="C31" s="99">
        <v>24</v>
      </c>
      <c r="D31" s="99">
        <v>15</v>
      </c>
      <c r="E31" s="219"/>
      <c r="F31" s="99">
        <v>18</v>
      </c>
      <c r="G31" s="99">
        <v>15</v>
      </c>
      <c r="H31" s="219"/>
      <c r="I31" s="99">
        <v>14</v>
      </c>
      <c r="J31" s="99">
        <v>11</v>
      </c>
      <c r="K31" s="122"/>
      <c r="L31" s="89">
        <v>14</v>
      </c>
      <c r="M31" s="86"/>
      <c r="N31" s="192"/>
      <c r="O31" s="219"/>
      <c r="P31" s="214"/>
    </row>
    <row r="32" spans="1:16" ht="15.75" customHeight="1">
      <c r="A32" s="215">
        <v>10</v>
      </c>
      <c r="B32" s="216" t="s">
        <v>22</v>
      </c>
      <c r="C32" s="218"/>
      <c r="D32" s="78">
        <v>0</v>
      </c>
      <c r="E32" s="78">
        <v>0</v>
      </c>
      <c r="F32" s="78">
        <v>0</v>
      </c>
      <c r="G32" s="78">
        <v>0</v>
      </c>
      <c r="H32" s="100">
        <v>0</v>
      </c>
      <c r="I32" s="218"/>
      <c r="J32" s="100">
        <v>0</v>
      </c>
      <c r="K32" s="100">
        <v>0</v>
      </c>
      <c r="L32" s="193"/>
      <c r="M32" s="190"/>
      <c r="N32" s="191"/>
      <c r="O32" s="227"/>
      <c r="P32" s="220"/>
    </row>
    <row r="33" spans="1:16" ht="15" customHeight="1">
      <c r="A33" s="207"/>
      <c r="B33" s="209"/>
      <c r="C33" s="211"/>
      <c r="D33" s="98">
        <v>9</v>
      </c>
      <c r="E33" s="98">
        <v>15</v>
      </c>
      <c r="F33" s="98">
        <v>8</v>
      </c>
      <c r="G33" s="98">
        <v>6</v>
      </c>
      <c r="H33" s="83">
        <v>17</v>
      </c>
      <c r="I33" s="211"/>
      <c r="J33" s="83">
        <v>16</v>
      </c>
      <c r="K33" s="83">
        <v>14</v>
      </c>
      <c r="L33" s="194"/>
      <c r="M33" s="86"/>
      <c r="N33" s="192"/>
      <c r="O33" s="226"/>
      <c r="P33" s="213"/>
    </row>
    <row r="34" spans="1:16" ht="15.75" customHeight="1" thickBot="1">
      <c r="A34" s="221"/>
      <c r="B34" s="222"/>
      <c r="C34" s="223"/>
      <c r="D34" s="101">
        <v>23</v>
      </c>
      <c r="E34" s="101">
        <v>18</v>
      </c>
      <c r="F34" s="101">
        <v>23</v>
      </c>
      <c r="G34" s="101">
        <v>26</v>
      </c>
      <c r="H34" s="102">
        <v>25</v>
      </c>
      <c r="I34" s="223"/>
      <c r="J34" s="102">
        <v>20</v>
      </c>
      <c r="K34" s="102">
        <v>31</v>
      </c>
      <c r="L34" s="195"/>
      <c r="M34" s="103"/>
      <c r="N34" s="104"/>
      <c r="O34" s="229"/>
      <c r="P34" s="224"/>
    </row>
    <row r="35" spans="1:16" ht="15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24" t="str">
        <f>IF(M35&lt;&gt;N35,"! Väravate vahe ei ole õige. Andmete sisestus pooleli või tulemused sisestatud valesti =&gt;&gt;"," ")</f>
        <v> </v>
      </c>
      <c r="M35" s="128"/>
      <c r="N35" s="128"/>
      <c r="P35" s="105"/>
    </row>
  </sheetData>
  <sheetProtection/>
  <mergeCells count="57">
    <mergeCell ref="L23:L25"/>
    <mergeCell ref="I32:I34"/>
    <mergeCell ref="C32:C34"/>
    <mergeCell ref="L5:L7"/>
    <mergeCell ref="I11:I13"/>
    <mergeCell ref="K11:K13"/>
    <mergeCell ref="G14:G16"/>
    <mergeCell ref="H14:H16"/>
    <mergeCell ref="F17:F19"/>
    <mergeCell ref="A29:A31"/>
    <mergeCell ref="B29:B31"/>
    <mergeCell ref="O29:O31"/>
    <mergeCell ref="P29:P31"/>
    <mergeCell ref="A32:A34"/>
    <mergeCell ref="B32:B34"/>
    <mergeCell ref="O32:O34"/>
    <mergeCell ref="P32:P34"/>
    <mergeCell ref="E29:E31"/>
    <mergeCell ref="H29:H31"/>
    <mergeCell ref="A23:A25"/>
    <mergeCell ref="B23:B25"/>
    <mergeCell ref="O23:O25"/>
    <mergeCell ref="P23:P25"/>
    <mergeCell ref="A26:A28"/>
    <mergeCell ref="B26:B28"/>
    <mergeCell ref="O26:O28"/>
    <mergeCell ref="P26:P28"/>
    <mergeCell ref="E23:E25"/>
    <mergeCell ref="C26:C28"/>
    <mergeCell ref="A17:A19"/>
    <mergeCell ref="B17:B19"/>
    <mergeCell ref="O17:O19"/>
    <mergeCell ref="P17:P19"/>
    <mergeCell ref="A20:A22"/>
    <mergeCell ref="B20:B22"/>
    <mergeCell ref="O20:O22"/>
    <mergeCell ref="P20:P22"/>
    <mergeCell ref="F20:F22"/>
    <mergeCell ref="K20:K22"/>
    <mergeCell ref="A11:A13"/>
    <mergeCell ref="B11:B13"/>
    <mergeCell ref="O11:O13"/>
    <mergeCell ref="P11:P13"/>
    <mergeCell ref="A14:A16"/>
    <mergeCell ref="B14:B16"/>
    <mergeCell ref="O14:O16"/>
    <mergeCell ref="P14:P16"/>
    <mergeCell ref="M4:N4"/>
    <mergeCell ref="A5:A7"/>
    <mergeCell ref="B5:B7"/>
    <mergeCell ref="O5:O7"/>
    <mergeCell ref="P5:P7"/>
    <mergeCell ref="A8:A10"/>
    <mergeCell ref="B8:B10"/>
    <mergeCell ref="O8:O10"/>
    <mergeCell ref="P8:P10"/>
    <mergeCell ref="J5:J7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.140625" style="0" customWidth="1"/>
    <col min="2" max="2" width="25.140625" style="0" customWidth="1"/>
    <col min="8" max="9" width="6.140625" style="0" customWidth="1"/>
  </cols>
  <sheetData>
    <row r="1" spans="1:12" ht="18.75">
      <c r="A1" s="60" t="s">
        <v>55</v>
      </c>
      <c r="B1" s="130"/>
      <c r="C1" s="130"/>
      <c r="D1" s="130"/>
      <c r="E1" s="130"/>
      <c r="F1" s="130"/>
      <c r="G1" s="2"/>
      <c r="H1" s="2"/>
      <c r="I1" s="2"/>
      <c r="J1" s="2"/>
      <c r="K1" s="2"/>
      <c r="L1" s="2"/>
    </row>
    <row r="2" spans="1:12" ht="18.75">
      <c r="A2" s="66" t="s">
        <v>27</v>
      </c>
      <c r="B2" s="131"/>
      <c r="C2" s="129"/>
      <c r="D2" s="66" t="s">
        <v>58</v>
      </c>
      <c r="E2" s="2"/>
      <c r="F2" s="2"/>
      <c r="G2" s="2"/>
      <c r="J2" s="140" t="s">
        <v>57</v>
      </c>
      <c r="K2" s="132" t="s">
        <v>54</v>
      </c>
      <c r="L2" s="132"/>
    </row>
    <row r="3" spans="1:13" ht="15" thickBot="1">
      <c r="A3" s="133"/>
      <c r="E3" s="134"/>
      <c r="F3" s="134"/>
      <c r="I3" s="133"/>
      <c r="J3" s="133"/>
      <c r="K3" s="133"/>
      <c r="L3" s="133"/>
      <c r="M3" s="133"/>
    </row>
    <row r="4" spans="1:13" ht="32.25" thickBot="1">
      <c r="A4" s="135"/>
      <c r="B4" s="136" t="s">
        <v>6</v>
      </c>
      <c r="C4" s="137">
        <v>1</v>
      </c>
      <c r="D4" s="138">
        <v>2</v>
      </c>
      <c r="E4" s="138">
        <v>3</v>
      </c>
      <c r="F4" s="138">
        <v>4</v>
      </c>
      <c r="G4" s="138">
        <v>5</v>
      </c>
      <c r="H4" s="258" t="s">
        <v>7</v>
      </c>
      <c r="I4" s="259"/>
      <c r="J4" s="162" t="s">
        <v>77</v>
      </c>
      <c r="K4" s="163" t="s">
        <v>78</v>
      </c>
      <c r="L4" s="162" t="s">
        <v>76</v>
      </c>
      <c r="M4" s="139" t="s">
        <v>9</v>
      </c>
    </row>
    <row r="5" spans="1:13" ht="16.5" customHeight="1" thickTop="1">
      <c r="A5" s="239">
        <v>1</v>
      </c>
      <c r="B5" s="237"/>
      <c r="C5" s="164"/>
      <c r="D5" s="165"/>
      <c r="E5" s="165"/>
      <c r="F5" s="165"/>
      <c r="G5" s="166"/>
      <c r="H5" s="180"/>
      <c r="I5" s="181"/>
      <c r="J5" s="246">
        <f>SUM(C5:G5)</f>
        <v>0</v>
      </c>
      <c r="K5" s="250"/>
      <c r="L5" s="248">
        <f>J5+K5</f>
        <v>0</v>
      </c>
      <c r="M5" s="255"/>
    </row>
    <row r="6" spans="1:13" ht="15" customHeight="1">
      <c r="A6" s="234"/>
      <c r="B6" s="237"/>
      <c r="C6" s="167"/>
      <c r="D6" s="168"/>
      <c r="E6" s="168"/>
      <c r="F6" s="168"/>
      <c r="G6" s="169"/>
      <c r="H6" s="182">
        <f>SUBTOTAL(9,C6:G6)</f>
        <v>0</v>
      </c>
      <c r="I6" s="183">
        <f>SUM(H6-I7)</f>
        <v>0</v>
      </c>
      <c r="J6" s="247"/>
      <c r="K6" s="251"/>
      <c r="L6" s="249"/>
      <c r="M6" s="243"/>
    </row>
    <row r="7" spans="1:13" ht="15" customHeight="1">
      <c r="A7" s="235"/>
      <c r="B7" s="237"/>
      <c r="C7" s="170"/>
      <c r="D7" s="171"/>
      <c r="E7" s="171"/>
      <c r="F7" s="171"/>
      <c r="G7" s="172"/>
      <c r="H7" s="184"/>
      <c r="I7" s="185">
        <f>SUBTOTAL(9,C7:G7)</f>
        <v>0</v>
      </c>
      <c r="J7" s="247"/>
      <c r="K7" s="252"/>
      <c r="L7" s="249"/>
      <c r="M7" s="244"/>
    </row>
    <row r="8" spans="1:13" ht="15.75" customHeight="1">
      <c r="A8" s="233">
        <v>2</v>
      </c>
      <c r="B8" s="236"/>
      <c r="C8" s="188"/>
      <c r="D8" s="173"/>
      <c r="E8" s="188"/>
      <c r="F8" s="188"/>
      <c r="G8" s="188"/>
      <c r="H8" s="180"/>
      <c r="I8" s="181"/>
      <c r="J8" s="253">
        <f>SUM(C8:G8)</f>
        <v>0</v>
      </c>
      <c r="K8" s="250"/>
      <c r="L8" s="253">
        <f>J8+K8</f>
        <v>0</v>
      </c>
      <c r="M8" s="242"/>
    </row>
    <row r="9" spans="1:13" ht="15" customHeight="1">
      <c r="A9" s="234"/>
      <c r="B9" s="237"/>
      <c r="C9" s="175"/>
      <c r="D9" s="167"/>
      <c r="E9" s="175"/>
      <c r="F9" s="175"/>
      <c r="G9" s="175"/>
      <c r="H9" s="182">
        <f>SUBTOTAL(9,C9:G9)</f>
        <v>0</v>
      </c>
      <c r="I9" s="183">
        <f>SUM(H9-I10)</f>
        <v>0</v>
      </c>
      <c r="J9" s="247"/>
      <c r="K9" s="251"/>
      <c r="L9" s="247"/>
      <c r="M9" s="243"/>
    </row>
    <row r="10" spans="1:13" ht="15" customHeight="1">
      <c r="A10" s="235"/>
      <c r="B10" s="238"/>
      <c r="C10" s="176"/>
      <c r="D10" s="170"/>
      <c r="E10" s="176"/>
      <c r="F10" s="176"/>
      <c r="G10" s="176"/>
      <c r="H10" s="184"/>
      <c r="I10" s="185">
        <f>SUBTOTAL(9,C10:G10)</f>
        <v>0</v>
      </c>
      <c r="J10" s="254"/>
      <c r="K10" s="252"/>
      <c r="L10" s="254"/>
      <c r="M10" s="244"/>
    </row>
    <row r="11" spans="1:13" ht="15.75" customHeight="1">
      <c r="A11" s="233">
        <v>3</v>
      </c>
      <c r="B11" s="236"/>
      <c r="C11" s="188"/>
      <c r="D11" s="188"/>
      <c r="E11" s="173"/>
      <c r="F11" s="188"/>
      <c r="G11" s="188"/>
      <c r="H11" s="180"/>
      <c r="I11" s="181"/>
      <c r="J11" s="253">
        <f>SUM(C11:G11)</f>
        <v>0</v>
      </c>
      <c r="K11" s="250"/>
      <c r="L11" s="253">
        <f>J11+K11</f>
        <v>0</v>
      </c>
      <c r="M11" s="242"/>
    </row>
    <row r="12" spans="1:13" ht="15" customHeight="1">
      <c r="A12" s="234"/>
      <c r="B12" s="237"/>
      <c r="C12" s="175"/>
      <c r="D12" s="175"/>
      <c r="E12" s="167"/>
      <c r="F12" s="175"/>
      <c r="G12" s="175"/>
      <c r="H12" s="182">
        <f>SUBTOTAL(9,C12:G12)</f>
        <v>0</v>
      </c>
      <c r="I12" s="183">
        <f>SUM(H12-I13)</f>
        <v>0</v>
      </c>
      <c r="J12" s="247"/>
      <c r="K12" s="251"/>
      <c r="L12" s="247"/>
      <c r="M12" s="243"/>
    </row>
    <row r="13" spans="1:13" ht="15" customHeight="1">
      <c r="A13" s="235"/>
      <c r="B13" s="238"/>
      <c r="C13" s="176"/>
      <c r="D13" s="176"/>
      <c r="E13" s="170"/>
      <c r="F13" s="176"/>
      <c r="G13" s="176"/>
      <c r="H13" s="184"/>
      <c r="I13" s="185">
        <f>SUBTOTAL(9,C13:G13)</f>
        <v>0</v>
      </c>
      <c r="J13" s="254"/>
      <c r="K13" s="252"/>
      <c r="L13" s="254"/>
      <c r="M13" s="244"/>
    </row>
    <row r="14" spans="1:13" ht="15.75" customHeight="1">
      <c r="A14" s="233">
        <v>4</v>
      </c>
      <c r="B14" s="236"/>
      <c r="C14" s="188"/>
      <c r="D14" s="188"/>
      <c r="E14" s="188"/>
      <c r="F14" s="173"/>
      <c r="G14" s="188"/>
      <c r="H14" s="180"/>
      <c r="I14" s="181"/>
      <c r="J14" s="253">
        <f>SUM(C14:G14)</f>
        <v>0</v>
      </c>
      <c r="K14" s="250"/>
      <c r="L14" s="253">
        <f>J14+K14</f>
        <v>0</v>
      </c>
      <c r="M14" s="242"/>
    </row>
    <row r="15" spans="1:13" ht="15" customHeight="1">
      <c r="A15" s="234"/>
      <c r="B15" s="237"/>
      <c r="C15" s="175"/>
      <c r="D15" s="175"/>
      <c r="E15" s="175"/>
      <c r="F15" s="167"/>
      <c r="G15" s="175"/>
      <c r="H15" s="182">
        <f>SUBTOTAL(9,C15:G15)</f>
        <v>0</v>
      </c>
      <c r="I15" s="183">
        <f>SUM(H15-I16)</f>
        <v>0</v>
      </c>
      <c r="J15" s="247"/>
      <c r="K15" s="251"/>
      <c r="L15" s="247"/>
      <c r="M15" s="243"/>
    </row>
    <row r="16" spans="1:13" ht="15" customHeight="1">
      <c r="A16" s="235"/>
      <c r="B16" s="238"/>
      <c r="C16" s="176"/>
      <c r="D16" s="176"/>
      <c r="E16" s="176"/>
      <c r="F16" s="170"/>
      <c r="G16" s="176"/>
      <c r="H16" s="184"/>
      <c r="I16" s="185">
        <f>SUBTOTAL(9,C16:G16)</f>
        <v>0</v>
      </c>
      <c r="J16" s="254"/>
      <c r="K16" s="252"/>
      <c r="L16" s="247"/>
      <c r="M16" s="244"/>
    </row>
    <row r="17" spans="1:13" ht="15.75" customHeight="1">
      <c r="A17" s="233">
        <v>5</v>
      </c>
      <c r="B17" s="237"/>
      <c r="C17" s="189"/>
      <c r="D17" s="188"/>
      <c r="E17" s="188"/>
      <c r="F17" s="188"/>
      <c r="G17" s="173"/>
      <c r="H17" s="180"/>
      <c r="I17" s="181"/>
      <c r="J17" s="253">
        <f>SUM(C17:G17)</f>
        <v>0</v>
      </c>
      <c r="K17" s="250"/>
      <c r="L17" s="253">
        <f>J17+K17</f>
        <v>0</v>
      </c>
      <c r="M17" s="242"/>
    </row>
    <row r="18" spans="1:13" ht="15" customHeight="1">
      <c r="A18" s="234"/>
      <c r="B18" s="237"/>
      <c r="C18" s="177"/>
      <c r="D18" s="175"/>
      <c r="E18" s="175"/>
      <c r="F18" s="175"/>
      <c r="G18" s="167"/>
      <c r="H18" s="182">
        <f>SUBTOTAL(9,C18:G18)</f>
        <v>0</v>
      </c>
      <c r="I18" s="183">
        <f>SUM(H18-I19)</f>
        <v>0</v>
      </c>
      <c r="J18" s="247"/>
      <c r="K18" s="251"/>
      <c r="L18" s="247"/>
      <c r="M18" s="243"/>
    </row>
    <row r="19" spans="1:13" ht="15.75" customHeight="1" thickBot="1">
      <c r="A19" s="240"/>
      <c r="B19" s="241"/>
      <c r="C19" s="178"/>
      <c r="D19" s="179"/>
      <c r="E19" s="179"/>
      <c r="F19" s="179"/>
      <c r="G19" s="174"/>
      <c r="H19" s="186"/>
      <c r="I19" s="187">
        <f>SUBTOTAL(9,C19:G19)</f>
        <v>0</v>
      </c>
      <c r="J19" s="257"/>
      <c r="K19" s="256"/>
      <c r="L19" s="257"/>
      <c r="M19" s="245"/>
    </row>
    <row r="20" spans="7:9" ht="13.5">
      <c r="G20" s="124" t="str">
        <f>IF(H20&lt;&gt;I20,"! Väravate vahe ei ole õige. Andmete sisestus pooleli või tulemused sisestatud valesti =&gt;&gt;"," ")</f>
        <v> </v>
      </c>
      <c r="H20" s="128">
        <f>SUM(H6:H19)</f>
        <v>0</v>
      </c>
      <c r="I20" s="128">
        <f>I7+I10+I13+I16+I19</f>
        <v>0</v>
      </c>
    </row>
  </sheetData>
  <sheetProtection/>
  <mergeCells count="31">
    <mergeCell ref="K17:K19"/>
    <mergeCell ref="L17:L19"/>
    <mergeCell ref="K5:K7"/>
    <mergeCell ref="H4:I4"/>
    <mergeCell ref="J8:J10"/>
    <mergeCell ref="J11:J13"/>
    <mergeCell ref="J14:J16"/>
    <mergeCell ref="J17:J19"/>
    <mergeCell ref="M17:M19"/>
    <mergeCell ref="J5:J7"/>
    <mergeCell ref="L5:L7"/>
    <mergeCell ref="K8:K10"/>
    <mergeCell ref="L8:L10"/>
    <mergeCell ref="K11:K13"/>
    <mergeCell ref="L11:L13"/>
    <mergeCell ref="K14:K16"/>
    <mergeCell ref="M8:M10"/>
    <mergeCell ref="M5:M7"/>
    <mergeCell ref="M11:M13"/>
    <mergeCell ref="A14:A16"/>
    <mergeCell ref="B14:B16"/>
    <mergeCell ref="M14:M16"/>
    <mergeCell ref="A11:A13"/>
    <mergeCell ref="B11:B13"/>
    <mergeCell ref="L14:L16"/>
    <mergeCell ref="A8:A10"/>
    <mergeCell ref="B8:B10"/>
    <mergeCell ref="A5:A7"/>
    <mergeCell ref="B5:B7"/>
    <mergeCell ref="A17:A19"/>
    <mergeCell ref="B17:B1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6.140625" style="0" customWidth="1"/>
    <col min="2" max="2" width="25.140625" style="0" customWidth="1"/>
    <col min="7" max="8" width="6.140625" style="0" customWidth="1"/>
  </cols>
  <sheetData>
    <row r="1" spans="1:11" ht="18.75">
      <c r="A1" s="60" t="s">
        <v>55</v>
      </c>
      <c r="B1" s="130"/>
      <c r="C1" s="130"/>
      <c r="D1" s="130"/>
      <c r="E1" s="130"/>
      <c r="F1" s="2"/>
      <c r="G1" s="2"/>
      <c r="H1" s="2"/>
      <c r="I1" s="2"/>
      <c r="J1" s="2"/>
      <c r="K1" s="2"/>
    </row>
    <row r="2" spans="1:11" ht="18.75">
      <c r="A2" s="66" t="s">
        <v>27</v>
      </c>
      <c r="B2" s="131"/>
      <c r="C2" s="129"/>
      <c r="D2" s="66" t="s">
        <v>79</v>
      </c>
      <c r="E2" s="2"/>
      <c r="F2" s="2"/>
      <c r="I2" s="140" t="s">
        <v>57</v>
      </c>
      <c r="J2" s="132" t="s">
        <v>54</v>
      </c>
      <c r="K2" s="132"/>
    </row>
    <row r="3" spans="1:12" ht="15" thickBot="1">
      <c r="A3" s="133"/>
      <c r="E3" s="134"/>
      <c r="H3" s="133"/>
      <c r="I3" s="133"/>
      <c r="J3" s="133"/>
      <c r="K3" s="133"/>
      <c r="L3" s="133"/>
    </row>
    <row r="4" spans="1:12" ht="32.25" thickBot="1">
      <c r="A4" s="135"/>
      <c r="B4" s="136" t="s">
        <v>6</v>
      </c>
      <c r="C4" s="137">
        <v>1</v>
      </c>
      <c r="D4" s="138">
        <v>2</v>
      </c>
      <c r="E4" s="138">
        <v>3</v>
      </c>
      <c r="F4" s="138">
        <v>4</v>
      </c>
      <c r="G4" s="258" t="s">
        <v>7</v>
      </c>
      <c r="H4" s="259"/>
      <c r="I4" s="162" t="s">
        <v>80</v>
      </c>
      <c r="J4" s="163" t="s">
        <v>78</v>
      </c>
      <c r="K4" s="162" t="s">
        <v>76</v>
      </c>
      <c r="L4" s="139" t="s">
        <v>9</v>
      </c>
    </row>
    <row r="5" spans="1:12" ht="16.5" customHeight="1" thickTop="1">
      <c r="A5" s="239">
        <v>1</v>
      </c>
      <c r="B5" s="237"/>
      <c r="C5" s="164"/>
      <c r="D5" s="165"/>
      <c r="E5" s="165"/>
      <c r="F5" s="166"/>
      <c r="G5" s="180"/>
      <c r="H5" s="181"/>
      <c r="I5" s="246">
        <f>SUM(C5:F5)</f>
        <v>0</v>
      </c>
      <c r="J5" s="250"/>
      <c r="K5" s="248">
        <f>I5+J5</f>
        <v>0</v>
      </c>
      <c r="L5" s="255"/>
    </row>
    <row r="6" spans="1:12" ht="15" customHeight="1">
      <c r="A6" s="234"/>
      <c r="B6" s="237"/>
      <c r="C6" s="167"/>
      <c r="D6" s="168"/>
      <c r="E6" s="168"/>
      <c r="F6" s="169"/>
      <c r="G6" s="182">
        <f>SUBTOTAL(9,C6:F6)</f>
        <v>0</v>
      </c>
      <c r="H6" s="183">
        <f>SUM(G6-H7)</f>
        <v>0</v>
      </c>
      <c r="I6" s="247"/>
      <c r="J6" s="251"/>
      <c r="K6" s="249"/>
      <c r="L6" s="243"/>
    </row>
    <row r="7" spans="1:12" ht="15" customHeight="1">
      <c r="A7" s="235"/>
      <c r="B7" s="237"/>
      <c r="C7" s="170"/>
      <c r="D7" s="171"/>
      <c r="E7" s="171"/>
      <c r="F7" s="172"/>
      <c r="G7" s="184"/>
      <c r="H7" s="185">
        <f>SUBTOTAL(9,C7:F7)</f>
        <v>0</v>
      </c>
      <c r="I7" s="247"/>
      <c r="J7" s="252"/>
      <c r="K7" s="249"/>
      <c r="L7" s="244"/>
    </row>
    <row r="8" spans="1:12" ht="15.75" customHeight="1">
      <c r="A8" s="233">
        <v>2</v>
      </c>
      <c r="B8" s="236"/>
      <c r="C8" s="188"/>
      <c r="D8" s="173"/>
      <c r="E8" s="188"/>
      <c r="F8" s="188"/>
      <c r="G8" s="180"/>
      <c r="H8" s="181"/>
      <c r="I8" s="253">
        <f>SUM(C8:F8)</f>
        <v>0</v>
      </c>
      <c r="J8" s="250"/>
      <c r="K8" s="253">
        <f>I8+J8</f>
        <v>0</v>
      </c>
      <c r="L8" s="242"/>
    </row>
    <row r="9" spans="1:12" ht="15" customHeight="1">
      <c r="A9" s="234"/>
      <c r="B9" s="237"/>
      <c r="C9" s="175"/>
      <c r="D9" s="167"/>
      <c r="E9" s="175"/>
      <c r="F9" s="175"/>
      <c r="G9" s="182">
        <f>SUBTOTAL(9,C9:F9)</f>
        <v>0</v>
      </c>
      <c r="H9" s="183">
        <f>SUM(G9-H10)</f>
        <v>0</v>
      </c>
      <c r="I9" s="247"/>
      <c r="J9" s="251"/>
      <c r="K9" s="247"/>
      <c r="L9" s="243"/>
    </row>
    <row r="10" spans="1:12" ht="15" customHeight="1">
      <c r="A10" s="235"/>
      <c r="B10" s="238"/>
      <c r="C10" s="176"/>
      <c r="D10" s="170"/>
      <c r="E10" s="176"/>
      <c r="F10" s="176"/>
      <c r="G10" s="184"/>
      <c r="H10" s="185">
        <f>SUBTOTAL(9,C10:F10)</f>
        <v>0</v>
      </c>
      <c r="I10" s="254"/>
      <c r="J10" s="252"/>
      <c r="K10" s="254"/>
      <c r="L10" s="244"/>
    </row>
    <row r="11" spans="1:12" ht="15.75" customHeight="1">
      <c r="A11" s="233">
        <v>3</v>
      </c>
      <c r="B11" s="236"/>
      <c r="C11" s="188"/>
      <c r="D11" s="188"/>
      <c r="E11" s="173"/>
      <c r="F11" s="188"/>
      <c r="G11" s="180"/>
      <c r="H11" s="181"/>
      <c r="I11" s="253">
        <f>SUM(C11:F11)</f>
        <v>0</v>
      </c>
      <c r="J11" s="250"/>
      <c r="K11" s="253">
        <f>I11+J11</f>
        <v>0</v>
      </c>
      <c r="L11" s="242"/>
    </row>
    <row r="12" spans="1:12" ht="15" customHeight="1">
      <c r="A12" s="234"/>
      <c r="B12" s="237"/>
      <c r="C12" s="175"/>
      <c r="D12" s="175"/>
      <c r="E12" s="167"/>
      <c r="F12" s="175"/>
      <c r="G12" s="182">
        <f>SUBTOTAL(9,C12:F12)</f>
        <v>0</v>
      </c>
      <c r="H12" s="183">
        <f>SUM(G12-H13)</f>
        <v>0</v>
      </c>
      <c r="I12" s="247"/>
      <c r="J12" s="251"/>
      <c r="K12" s="247"/>
      <c r="L12" s="243"/>
    </row>
    <row r="13" spans="1:12" ht="15" customHeight="1">
      <c r="A13" s="235"/>
      <c r="B13" s="238"/>
      <c r="C13" s="176"/>
      <c r="D13" s="176"/>
      <c r="E13" s="170"/>
      <c r="F13" s="176"/>
      <c r="G13" s="184"/>
      <c r="H13" s="185">
        <f>SUBTOTAL(9,C13:F13)</f>
        <v>0</v>
      </c>
      <c r="I13" s="254"/>
      <c r="J13" s="252"/>
      <c r="K13" s="254"/>
      <c r="L13" s="244"/>
    </row>
    <row r="14" spans="1:12" ht="15.75" customHeight="1">
      <c r="A14" s="233">
        <v>4</v>
      </c>
      <c r="B14" s="237"/>
      <c r="C14" s="189"/>
      <c r="D14" s="188"/>
      <c r="E14" s="188"/>
      <c r="F14" s="173"/>
      <c r="G14" s="180"/>
      <c r="H14" s="181"/>
      <c r="I14" s="253">
        <f>SUM(C14:F14)</f>
        <v>0</v>
      </c>
      <c r="J14" s="250"/>
      <c r="K14" s="253">
        <f>I14+J14</f>
        <v>0</v>
      </c>
      <c r="L14" s="242"/>
    </row>
    <row r="15" spans="1:12" ht="15" customHeight="1">
      <c r="A15" s="234"/>
      <c r="B15" s="237"/>
      <c r="C15" s="177"/>
      <c r="D15" s="175"/>
      <c r="E15" s="175"/>
      <c r="F15" s="167"/>
      <c r="G15" s="182">
        <f>SUBTOTAL(9,C15:F15)</f>
        <v>0</v>
      </c>
      <c r="H15" s="183">
        <f>SUM(G15-H16)</f>
        <v>0</v>
      </c>
      <c r="I15" s="247"/>
      <c r="J15" s="251"/>
      <c r="K15" s="247"/>
      <c r="L15" s="243"/>
    </row>
    <row r="16" spans="1:12" ht="15.75" customHeight="1" thickBot="1">
      <c r="A16" s="240"/>
      <c r="B16" s="241"/>
      <c r="C16" s="178"/>
      <c r="D16" s="179"/>
      <c r="E16" s="179"/>
      <c r="F16" s="174"/>
      <c r="G16" s="186"/>
      <c r="H16" s="187">
        <f>SUBTOTAL(9,C16:F16)</f>
        <v>0</v>
      </c>
      <c r="I16" s="257"/>
      <c r="J16" s="256"/>
      <c r="K16" s="257"/>
      <c r="L16" s="245"/>
    </row>
    <row r="17" spans="6:8" ht="13.5">
      <c r="F17" s="124" t="str">
        <f>IF(G17&lt;&gt;H17,"! Väravate vahe ei ole õige. Andmete sisestus pooleli või tulemused sisestatud valesti =&gt;&gt;"," ")</f>
        <v> </v>
      </c>
      <c r="G17" s="128">
        <f>SUM(G6:G16)</f>
        <v>0</v>
      </c>
      <c r="H17" s="128">
        <f>H7+H10+H13+H16</f>
        <v>0</v>
      </c>
    </row>
  </sheetData>
  <sheetProtection/>
  <mergeCells count="25">
    <mergeCell ref="A14:A16"/>
    <mergeCell ref="B14:B16"/>
    <mergeCell ref="I14:I16"/>
    <mergeCell ref="J14:J16"/>
    <mergeCell ref="K14:K16"/>
    <mergeCell ref="L14:L16"/>
    <mergeCell ref="A11:A13"/>
    <mergeCell ref="B11:B13"/>
    <mergeCell ref="I11:I13"/>
    <mergeCell ref="J11:J13"/>
    <mergeCell ref="K11:K13"/>
    <mergeCell ref="L11:L13"/>
    <mergeCell ref="L5:L7"/>
    <mergeCell ref="A8:A10"/>
    <mergeCell ref="B8:B10"/>
    <mergeCell ref="I8:I10"/>
    <mergeCell ref="J8:J10"/>
    <mergeCell ref="K8:K10"/>
    <mergeCell ref="L8:L10"/>
    <mergeCell ref="G4:H4"/>
    <mergeCell ref="A5:A7"/>
    <mergeCell ref="B5:B7"/>
    <mergeCell ref="I5:I7"/>
    <mergeCell ref="J5:J7"/>
    <mergeCell ref="K5:K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B39" sqref="B39:C39"/>
    </sheetView>
  </sheetViews>
  <sheetFormatPr defaultColWidth="9.140625" defaultRowHeight="12.75"/>
  <cols>
    <col min="1" max="1" width="7.8515625" style="141" customWidth="1"/>
    <col min="2" max="2" width="21.7109375" style="141" customWidth="1"/>
    <col min="3" max="3" width="1.1484375" style="142" customWidth="1"/>
    <col min="4" max="4" width="7.8515625" style="141" customWidth="1"/>
    <col min="5" max="5" width="21.7109375" style="141" customWidth="1"/>
    <col min="6" max="6" width="1.1484375" style="142" customWidth="1"/>
    <col min="7" max="7" width="9.140625" style="141" customWidth="1"/>
    <col min="8" max="8" width="21.7109375" style="141" customWidth="1"/>
    <col min="9" max="16384" width="9.140625" style="141" customWidth="1"/>
  </cols>
  <sheetData>
    <row r="1" ht="18.75">
      <c r="A1" s="196" t="s">
        <v>55</v>
      </c>
    </row>
    <row r="2" spans="1:8" ht="18.75">
      <c r="A2" s="196" t="s">
        <v>27</v>
      </c>
      <c r="D2" s="143"/>
      <c r="G2" s="197" t="s">
        <v>32</v>
      </c>
      <c r="H2" s="198" t="s">
        <v>53</v>
      </c>
    </row>
    <row r="3" spans="7:8" ht="15.75">
      <c r="G3" s="197" t="s">
        <v>36</v>
      </c>
      <c r="H3" s="198" t="s">
        <v>54</v>
      </c>
    </row>
    <row r="4" spans="1:3" ht="15.75">
      <c r="A4" s="260" t="s">
        <v>59</v>
      </c>
      <c r="B4" s="260"/>
      <c r="C4" s="260"/>
    </row>
    <row r="5" spans="1:3" ht="15.75">
      <c r="A5" s="144" t="s">
        <v>60</v>
      </c>
      <c r="B5" s="261"/>
      <c r="C5" s="261"/>
    </row>
    <row r="6" spans="1:3" ht="15.75">
      <c r="A6" s="144" t="s">
        <v>61</v>
      </c>
      <c r="B6" s="261"/>
      <c r="C6" s="261"/>
    </row>
    <row r="7" spans="1:3" ht="15.75">
      <c r="A7" s="144" t="s">
        <v>62</v>
      </c>
      <c r="B7" s="261"/>
      <c r="C7" s="261"/>
    </row>
    <row r="8" spans="1:3" ht="15.75">
      <c r="A8" s="144" t="s">
        <v>63</v>
      </c>
      <c r="B8" s="261"/>
      <c r="C8" s="261"/>
    </row>
    <row r="9" spans="1:3" ht="15.75">
      <c r="A9" s="144" t="s">
        <v>64</v>
      </c>
      <c r="B9" s="261"/>
      <c r="C9" s="261"/>
    </row>
    <row r="10" spans="1:3" ht="15.75">
      <c r="A10" s="144" t="s">
        <v>65</v>
      </c>
      <c r="B10" s="261"/>
      <c r="C10" s="261"/>
    </row>
    <row r="11" spans="1:3" ht="15.75">
      <c r="A11" s="144" t="s">
        <v>66</v>
      </c>
      <c r="B11" s="261"/>
      <c r="C11" s="261"/>
    </row>
    <row r="12" spans="1:3" ht="15.75">
      <c r="A12" s="144" t="s">
        <v>67</v>
      </c>
      <c r="B12" s="261"/>
      <c r="C12" s="261"/>
    </row>
    <row r="13" spans="1:3" ht="15.75">
      <c r="A13" s="144" t="s">
        <v>68</v>
      </c>
      <c r="B13" s="261"/>
      <c r="C13" s="261"/>
    </row>
    <row r="14" spans="1:3" ht="15.75">
      <c r="A14" s="144"/>
      <c r="B14" s="199" t="s">
        <v>81</v>
      </c>
      <c r="C14" s="145"/>
    </row>
    <row r="15" spans="1:8" ht="13.5" thickBot="1">
      <c r="A15" s="146"/>
      <c r="B15" s="146"/>
      <c r="D15" s="146"/>
      <c r="E15" s="146"/>
      <c r="G15" s="146"/>
      <c r="H15" s="146"/>
    </row>
    <row r="16" spans="1:8" ht="21.75" thickTop="1">
      <c r="A16" s="147" t="s">
        <v>69</v>
      </c>
      <c r="B16" s="148"/>
      <c r="D16" s="147" t="s">
        <v>70</v>
      </c>
      <c r="E16" s="148"/>
      <c r="G16" s="149" t="s">
        <v>71</v>
      </c>
      <c r="H16" s="148"/>
    </row>
    <row r="17" spans="1:8" ht="15">
      <c r="A17" s="150">
        <v>1</v>
      </c>
      <c r="B17" s="151"/>
      <c r="D17" s="150">
        <v>1</v>
      </c>
      <c r="E17" s="151"/>
      <c r="G17" s="150">
        <v>1</v>
      </c>
      <c r="H17" s="151"/>
    </row>
    <row r="18" spans="1:8" ht="15">
      <c r="A18" s="150">
        <v>2</v>
      </c>
      <c r="B18" s="151"/>
      <c r="D18" s="150">
        <v>2</v>
      </c>
      <c r="E18" s="151"/>
      <c r="G18" s="150">
        <v>2</v>
      </c>
      <c r="H18" s="151"/>
    </row>
    <row r="19" spans="1:8" ht="15">
      <c r="A19" s="150">
        <v>3</v>
      </c>
      <c r="B19" s="151"/>
      <c r="D19" s="150">
        <v>3</v>
      </c>
      <c r="E19" s="151"/>
      <c r="G19" s="150">
        <v>3</v>
      </c>
      <c r="H19" s="151"/>
    </row>
    <row r="20" spans="1:8" ht="15">
      <c r="A20" s="150">
        <v>4</v>
      </c>
      <c r="B20" s="151"/>
      <c r="D20" s="150">
        <v>4</v>
      </c>
      <c r="E20" s="151"/>
      <c r="G20" s="150">
        <v>4</v>
      </c>
      <c r="H20" s="151"/>
    </row>
    <row r="21" spans="1:8" ht="15">
      <c r="A21" s="150">
        <v>5</v>
      </c>
      <c r="B21" s="151"/>
      <c r="D21" s="150">
        <v>5</v>
      </c>
      <c r="E21" s="151"/>
      <c r="G21" s="150">
        <v>5</v>
      </c>
      <c r="H21" s="151"/>
    </row>
    <row r="22" spans="1:8" ht="15">
      <c r="A22" s="150">
        <v>6</v>
      </c>
      <c r="B22" s="151"/>
      <c r="D22" s="150">
        <v>6</v>
      </c>
      <c r="E22" s="151"/>
      <c r="G22" s="150">
        <v>6</v>
      </c>
      <c r="H22" s="151"/>
    </row>
    <row r="23" spans="1:8" ht="15">
      <c r="A23" s="150">
        <v>7</v>
      </c>
      <c r="B23" s="151"/>
      <c r="D23" s="150">
        <v>7</v>
      </c>
      <c r="E23" s="151"/>
      <c r="G23" s="150">
        <v>7</v>
      </c>
      <c r="H23" s="151"/>
    </row>
    <row r="24" spans="1:8" ht="15">
      <c r="A24" s="150">
        <v>8</v>
      </c>
      <c r="B24" s="151"/>
      <c r="D24" s="150">
        <v>8</v>
      </c>
      <c r="E24" s="151"/>
      <c r="G24" s="150">
        <v>8</v>
      </c>
      <c r="H24" s="151"/>
    </row>
    <row r="25" spans="1:8" ht="15">
      <c r="A25" s="150">
        <v>9</v>
      </c>
      <c r="B25" s="151"/>
      <c r="D25" s="150">
        <v>9</v>
      </c>
      <c r="E25" s="151"/>
      <c r="G25" s="150">
        <v>9</v>
      </c>
      <c r="H25" s="151"/>
    </row>
    <row r="26" spans="1:8" ht="15">
      <c r="A26" s="150">
        <v>10</v>
      </c>
      <c r="B26" s="151"/>
      <c r="D26" s="150">
        <v>10</v>
      </c>
      <c r="E26" s="151"/>
      <c r="G26" s="150">
        <v>10</v>
      </c>
      <c r="H26" s="151"/>
    </row>
    <row r="27" spans="1:8" ht="15">
      <c r="A27" s="150">
        <v>11</v>
      </c>
      <c r="B27" s="151"/>
      <c r="D27" s="150">
        <v>11</v>
      </c>
      <c r="E27" s="151"/>
      <c r="G27" s="150">
        <v>11</v>
      </c>
      <c r="H27" s="151"/>
    </row>
    <row r="28" spans="1:8" ht="15">
      <c r="A28" s="150">
        <v>12</v>
      </c>
      <c r="B28" s="151"/>
      <c r="D28" s="150">
        <v>12</v>
      </c>
      <c r="E28" s="151"/>
      <c r="G28" s="150">
        <v>12</v>
      </c>
      <c r="H28" s="151"/>
    </row>
    <row r="29" spans="1:8" ht="15">
      <c r="A29" s="150">
        <v>13</v>
      </c>
      <c r="B29" s="151"/>
      <c r="D29" s="150">
        <v>13</v>
      </c>
      <c r="E29" s="151"/>
      <c r="G29" s="150">
        <v>13</v>
      </c>
      <c r="H29" s="151"/>
    </row>
    <row r="30" spans="1:8" ht="15">
      <c r="A30" s="152">
        <v>14</v>
      </c>
      <c r="B30" s="153"/>
      <c r="D30" s="152">
        <v>14</v>
      </c>
      <c r="E30" s="153"/>
      <c r="G30" s="152">
        <v>14</v>
      </c>
      <c r="H30" s="153"/>
    </row>
    <row r="31" spans="1:8" ht="12.75">
      <c r="A31" s="154" t="s">
        <v>72</v>
      </c>
      <c r="B31" s="151"/>
      <c r="D31" s="154" t="s">
        <v>72</v>
      </c>
      <c r="E31" s="155"/>
      <c r="G31" s="154" t="s">
        <v>72</v>
      </c>
      <c r="H31" s="151"/>
    </row>
    <row r="32" spans="1:8" ht="13.5" thickBot="1">
      <c r="A32" s="156" t="s">
        <v>72</v>
      </c>
      <c r="B32" s="157"/>
      <c r="D32" s="156" t="s">
        <v>72</v>
      </c>
      <c r="E32" s="158"/>
      <c r="G32" s="156" t="s">
        <v>72</v>
      </c>
      <c r="H32" s="157"/>
    </row>
    <row r="33" ht="13.5" thickTop="1"/>
    <row r="34" spans="1:2" ht="15.75">
      <c r="A34" s="145" t="s">
        <v>73</v>
      </c>
      <c r="B34" s="145"/>
    </row>
    <row r="35" spans="1:5" ht="15.75">
      <c r="A35" s="144" t="s">
        <v>60</v>
      </c>
      <c r="B35" s="262"/>
      <c r="C35" s="262"/>
      <c r="D35" s="261"/>
      <c r="E35" s="261"/>
    </row>
    <row r="36" spans="1:5" ht="15.75">
      <c r="A36" s="144" t="s">
        <v>61</v>
      </c>
      <c r="B36" s="262"/>
      <c r="C36" s="262"/>
      <c r="D36" s="261"/>
      <c r="E36" s="261"/>
    </row>
    <row r="37" spans="1:5" ht="15.75">
      <c r="A37" s="144" t="s">
        <v>62</v>
      </c>
      <c r="B37" s="262"/>
      <c r="C37" s="262"/>
      <c r="D37" s="261"/>
      <c r="E37" s="261"/>
    </row>
    <row r="38" spans="1:5" ht="15.75">
      <c r="A38" s="144" t="s">
        <v>63</v>
      </c>
      <c r="B38" s="262"/>
      <c r="C38" s="262"/>
      <c r="D38" s="261"/>
      <c r="E38" s="261"/>
    </row>
    <row r="39" spans="1:5" ht="15.75">
      <c r="A39" s="160" t="s">
        <v>64</v>
      </c>
      <c r="B39" s="262"/>
      <c r="C39" s="262"/>
      <c r="D39" s="261"/>
      <c r="E39" s="261"/>
    </row>
    <row r="40" spans="1:5" ht="15.75">
      <c r="A40" s="160" t="s">
        <v>65</v>
      </c>
      <c r="B40" s="262"/>
      <c r="C40" s="262"/>
      <c r="D40" s="261"/>
      <c r="E40" s="261"/>
    </row>
    <row r="41" spans="1:5" ht="15.75">
      <c r="A41" s="160" t="s">
        <v>66</v>
      </c>
      <c r="B41" s="262"/>
      <c r="C41" s="262"/>
      <c r="D41" s="261"/>
      <c r="E41" s="261"/>
    </row>
    <row r="42" spans="1:5" ht="15.75">
      <c r="A42" s="160" t="s">
        <v>67</v>
      </c>
      <c r="B42" s="262"/>
      <c r="C42" s="262"/>
      <c r="D42" s="261"/>
      <c r="E42" s="261"/>
    </row>
    <row r="43" spans="1:5" ht="15.75">
      <c r="A43" s="160" t="s">
        <v>68</v>
      </c>
      <c r="B43" s="262"/>
      <c r="C43" s="262"/>
      <c r="D43" s="261"/>
      <c r="E43" s="261"/>
    </row>
    <row r="44" spans="1:5" ht="15.75">
      <c r="A44" s="160"/>
      <c r="B44" s="159"/>
      <c r="C44" s="159"/>
      <c r="D44" s="145"/>
      <c r="E44" s="145"/>
    </row>
    <row r="45" spans="1:8" ht="16.5" thickBot="1">
      <c r="A45" s="146"/>
      <c r="B45" s="264"/>
      <c r="C45" s="264"/>
      <c r="D45" s="265"/>
      <c r="E45" s="265"/>
      <c r="F45" s="161"/>
      <c r="G45" s="146"/>
      <c r="H45" s="146"/>
    </row>
    <row r="46" ht="13.5" thickTop="1"/>
    <row r="47" spans="1:8" s="145" customFormat="1" ht="15.75">
      <c r="A47" s="145" t="s">
        <v>74</v>
      </c>
      <c r="C47" s="263"/>
      <c r="D47" s="263"/>
      <c r="E47" s="263"/>
      <c r="F47" s="263"/>
      <c r="G47" s="263"/>
      <c r="H47" s="263"/>
    </row>
    <row r="48" spans="1:8" s="145" customFormat="1" ht="15.75">
      <c r="A48" s="145" t="s">
        <v>75</v>
      </c>
      <c r="C48" s="263"/>
      <c r="D48" s="263"/>
      <c r="E48" s="263"/>
      <c r="F48" s="263"/>
      <c r="G48" s="263"/>
      <c r="H48" s="263"/>
    </row>
    <row r="49" spans="1:8" ht="13.5" thickBot="1">
      <c r="A49" s="146"/>
      <c r="B49" s="146"/>
      <c r="C49" s="161"/>
      <c r="D49" s="146"/>
      <c r="E49" s="146"/>
      <c r="F49" s="161"/>
      <c r="G49" s="146"/>
      <c r="H49" s="146"/>
    </row>
    <row r="50" ht="13.5" thickTop="1"/>
  </sheetData>
  <sheetProtection/>
  <mergeCells count="34">
    <mergeCell ref="C47:F47"/>
    <mergeCell ref="G47:H47"/>
    <mergeCell ref="C48:F48"/>
    <mergeCell ref="G48:H48"/>
    <mergeCell ref="B42:C42"/>
    <mergeCell ref="D42:E42"/>
    <mergeCell ref="B43:C43"/>
    <mergeCell ref="D43:E43"/>
    <mergeCell ref="B45:C45"/>
    <mergeCell ref="D45:E45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10:C10"/>
    <mergeCell ref="B11:C11"/>
    <mergeCell ref="B12:C12"/>
    <mergeCell ref="B13:C13"/>
    <mergeCell ref="B35:C35"/>
    <mergeCell ref="D35:E35"/>
    <mergeCell ref="A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 Kaido Palmar</cp:lastModifiedBy>
  <cp:lastPrinted>2010-03-29T06:45:22Z</cp:lastPrinted>
  <dcterms:created xsi:type="dcterms:W3CDTF">2003-10-17T15:08:06Z</dcterms:created>
  <dcterms:modified xsi:type="dcterms:W3CDTF">2010-03-29T06:45:51Z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