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11640" activeTab="4"/>
  </bookViews>
  <sheets>
    <sheet name="Ajakava" sheetId="1" r:id="rId1"/>
    <sheet name="Tabel_II_etapp" sheetId="2" r:id="rId2"/>
    <sheet name="Tabel_seinale" sheetId="3" r:id="rId3"/>
    <sheet name="Tabel_I_etapp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<sst xmlns="http://schemas.openxmlformats.org/spreadsheetml/2006/main" count="214" uniqueCount="122">
  <si>
    <t>Kell</t>
  </si>
  <si>
    <t>Võistkond</t>
  </si>
  <si>
    <t>Nr.</t>
  </si>
  <si>
    <t>SK Tapa</t>
  </si>
  <si>
    <t>Laupäev</t>
  </si>
  <si>
    <t>Pühapäev</t>
  </si>
  <si>
    <t>VÕISTKOND</t>
  </si>
  <si>
    <t>PUNKTE</t>
  </si>
  <si>
    <t>KOHT</t>
  </si>
  <si>
    <t>SK TAPA</t>
  </si>
  <si>
    <t>Tulemus</t>
  </si>
  <si>
    <t>-</t>
  </si>
  <si>
    <t>V–VAHE</t>
  </si>
  <si>
    <t>SK DVIGATEL</t>
  </si>
  <si>
    <t>SK Dvigatel</t>
  </si>
  <si>
    <t>2010 EESTI MEISTRIVÕISTLUSED KÄSIPALLIS</t>
  </si>
  <si>
    <t>I etapp</t>
  </si>
  <si>
    <t>SK REVAL-SPORT 1</t>
  </si>
  <si>
    <t>SK REVAL-SPORT 2</t>
  </si>
  <si>
    <t>SK Reval-Sport 1</t>
  </si>
  <si>
    <t>SK Reval-Sport 2</t>
  </si>
  <si>
    <t>NEIDUDE C KLASS</t>
  </si>
  <si>
    <t>06.02.-07.02.2010.a.</t>
  </si>
  <si>
    <t>TALLINN</t>
  </si>
  <si>
    <t>SILLAMÄE KPK</t>
  </si>
  <si>
    <t>I</t>
  </si>
  <si>
    <t>III</t>
  </si>
  <si>
    <t>II</t>
  </si>
  <si>
    <t>Neidude C klass</t>
  </si>
  <si>
    <t>06.veebruar</t>
  </si>
  <si>
    <t>Sillamäe KPK</t>
  </si>
  <si>
    <t>07.veeruar</t>
  </si>
  <si>
    <t>TAPA</t>
  </si>
  <si>
    <t>Paremusjärjestus</t>
  </si>
  <si>
    <t>1.</t>
  </si>
  <si>
    <t>2.</t>
  </si>
  <si>
    <t>3.</t>
  </si>
  <si>
    <t>4.</t>
  </si>
  <si>
    <t>5.</t>
  </si>
  <si>
    <t>Treener:</t>
  </si>
  <si>
    <t>Võistkondade parimad mängijad:</t>
  </si>
  <si>
    <t>Turniiri parim mängija:</t>
  </si>
  <si>
    <t>Turniiri parim väravavaht:</t>
  </si>
  <si>
    <t>NEIUD C KLASS</t>
  </si>
  <si>
    <t>II etapp</t>
  </si>
  <si>
    <t>Punkte
 II voor</t>
  </si>
  <si>
    <t>Punkte
 I voor</t>
  </si>
  <si>
    <t>Punkte kokku</t>
  </si>
  <si>
    <t>17.04.-18.04.2010.a.</t>
  </si>
  <si>
    <t>Tapa Spordihoone</t>
  </si>
  <si>
    <t>41</t>
  </si>
  <si>
    <t>31</t>
  </si>
  <si>
    <t>9</t>
  </si>
  <si>
    <t>16</t>
  </si>
  <si>
    <t>15</t>
  </si>
  <si>
    <t>10</t>
  </si>
  <si>
    <t>12</t>
  </si>
  <si>
    <t>51</t>
  </si>
  <si>
    <t>13</t>
  </si>
  <si>
    <t>27</t>
  </si>
  <si>
    <t>treener</t>
  </si>
  <si>
    <t>Mare Neps</t>
  </si>
  <si>
    <t>treenerid</t>
  </si>
  <si>
    <t>Alla Londak, Marina Politova</t>
  </si>
  <si>
    <t>Sergei Isajev, Jelena Aknevskaja</t>
  </si>
  <si>
    <t>Ella Kungurtseva, Jelena Mihalova</t>
  </si>
  <si>
    <t>Kadi Saluste</t>
  </si>
  <si>
    <t>Chrizti Tint</t>
  </si>
  <si>
    <t>Annika Kari</t>
  </si>
  <si>
    <t>Margit Freimann</t>
  </si>
  <si>
    <t>Keili Viks</t>
  </si>
  <si>
    <t>Erika Morgenson</t>
  </si>
  <si>
    <t>Liisa Tali</t>
  </si>
  <si>
    <t>Kärolin Kullamägi</t>
  </si>
  <si>
    <t>Signe Rüntü</t>
  </si>
  <si>
    <t>Mariaana Ilves</t>
  </si>
  <si>
    <t>Marili Belitśev</t>
  </si>
  <si>
    <t>Katrin Lesnõhh</t>
  </si>
  <si>
    <t>Mariette Maie Müntser</t>
  </si>
  <si>
    <t>Kaie Roosimägi</t>
  </si>
  <si>
    <t>Ekaterina Maizik</t>
  </si>
  <si>
    <t>Anna Birjukova</t>
  </si>
  <si>
    <t>Olga Udalova</t>
  </si>
  <si>
    <t>Diana Vilotśeva</t>
  </si>
  <si>
    <t>Nadehzda Denissenko</t>
  </si>
  <si>
    <t>Arina Kirillova</t>
  </si>
  <si>
    <t>Alina Tiganik</t>
  </si>
  <si>
    <t>Kristina</t>
  </si>
  <si>
    <t>Stefanjuk</t>
  </si>
  <si>
    <t>Vlada Verigina</t>
  </si>
  <si>
    <t>Diana Nikitenko</t>
  </si>
  <si>
    <t>Anastassia Bobkova</t>
  </si>
  <si>
    <t>Polina Galinskaja</t>
  </si>
  <si>
    <t>Juliana Suhhih</t>
  </si>
  <si>
    <t>Alla Londak</t>
  </si>
  <si>
    <t>Marina Politova</t>
  </si>
  <si>
    <t>Svetlana Abryutina</t>
  </si>
  <si>
    <t>Julia Nagornaja</t>
  </si>
  <si>
    <t>Natalija Fjodorova</t>
  </si>
  <si>
    <t>Karina Novikova</t>
  </si>
  <si>
    <t>Anna Mandmaa</t>
  </si>
  <si>
    <t>Aleksandra Ganyavina</t>
  </si>
  <si>
    <t>Elina Butakova</t>
  </si>
  <si>
    <t>Anastasia Voronovits</t>
  </si>
  <si>
    <t>Alina Karsten</t>
  </si>
  <si>
    <t>Alina Molkova</t>
  </si>
  <si>
    <t>Valeria Kublinskaja</t>
  </si>
  <si>
    <t>Sigrid Tigane</t>
  </si>
  <si>
    <t xml:space="preserve">Kristina Markna </t>
  </si>
  <si>
    <t>Anastassia Litvinenko</t>
  </si>
  <si>
    <t>Jaana Muursepp</t>
  </si>
  <si>
    <t>Kristina Hrynchanka</t>
  </si>
  <si>
    <t>Sergei Isajev</t>
  </si>
  <si>
    <t>Jelena Aknevskaja</t>
  </si>
  <si>
    <t>Rita Kozlova</t>
  </si>
  <si>
    <t>Erika Morgenson SK Tapa</t>
  </si>
  <si>
    <t>Ekaterina Maizik SK Dvigatel</t>
  </si>
  <si>
    <t>Spordiklubi Tapa</t>
  </si>
  <si>
    <t>Spordiklubi Dvigatel</t>
  </si>
  <si>
    <t>Spordiklubi Reval-Sport 1</t>
  </si>
  <si>
    <t>Spordiklubi Reval-Sport 2</t>
  </si>
  <si>
    <t>Sillamäe Käsipalliklubi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</si>
</sst>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[$€-2]\ #,##0.00_);[Red]\([$€-2]\ #,##0.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sz val="10"/>
      <name val="Book Antiqua"/>
      <family val="1"/>
    </font>
    <font>
      <u val="single"/>
      <sz val="10"/>
      <color indexed="39"/>
      <name val="Arial Narrow"/>
      <family val="2"/>
    </font>
    <font>
      <b/>
      <sz val="12"/>
      <color indexed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2"/>
      <color indexed="11"/>
      <name val="Arial Narrow"/>
      <family val="2"/>
    </font>
    <font>
      <sz val="11"/>
      <name val="Arial Narrow"/>
      <family val="2"/>
    </font>
    <font>
      <b/>
      <sz val="14"/>
      <name val="Cambria"/>
      <family val="1"/>
    </font>
    <font>
      <sz val="12"/>
      <name val="Cambria"/>
      <family val="1"/>
    </font>
    <font>
      <sz val="12"/>
      <name val="Calibri"/>
      <family val="2"/>
    </font>
    <font>
      <sz val="14"/>
      <name val="Cambria"/>
      <family val="1"/>
    </font>
    <font>
      <sz val="14"/>
      <name val="Calibri"/>
      <family val="2"/>
    </font>
    <font>
      <b/>
      <sz val="12"/>
      <name val="Cambria"/>
      <family val="1"/>
    </font>
    <font>
      <b/>
      <sz val="12"/>
      <name val="Calibri"/>
      <family val="2"/>
    </font>
    <font>
      <b/>
      <i/>
      <sz val="16"/>
      <name val="Arial Narrow"/>
      <family val="2"/>
    </font>
    <font>
      <b/>
      <sz val="14"/>
      <name val="Calibri"/>
      <family val="2"/>
    </font>
    <font>
      <sz val="10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 Narrow"/>
      <family val="2"/>
    </font>
    <font>
      <sz val="11"/>
      <color indexed="9"/>
      <name val="Arial"/>
      <family val="2"/>
    </font>
    <font>
      <sz val="11"/>
      <color indexed="62"/>
      <name val="Calibri"/>
      <family val="2"/>
    </font>
    <font>
      <sz val="8"/>
      <name val="Arial"/>
      <family val="0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hidden="1"/>
    </xf>
    <xf numFmtId="0" fontId="20" fillId="0" borderId="15" xfId="0" applyFont="1" applyBorder="1" applyAlignment="1" applyProtection="1">
      <alignment/>
      <protection hidden="1"/>
    </xf>
    <xf numFmtId="0" fontId="22" fillId="33" borderId="16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/>
      <protection hidden="1"/>
    </xf>
    <xf numFmtId="0" fontId="23" fillId="0" borderId="18" xfId="0" applyFont="1" applyBorder="1" applyAlignment="1" applyProtection="1">
      <alignment/>
      <protection hidden="1"/>
    </xf>
    <xf numFmtId="0" fontId="22" fillId="33" borderId="19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0" xfId="0" applyNumberFormat="1" applyFont="1" applyFill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/>
      <protection hidden="1"/>
    </xf>
    <xf numFmtId="0" fontId="23" fillId="0" borderId="22" xfId="0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hidden="1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/>
      <protection hidden="1"/>
    </xf>
    <xf numFmtId="0" fontId="18" fillId="33" borderId="17" xfId="0" applyFont="1" applyFill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/>
      <protection hidden="1"/>
    </xf>
    <xf numFmtId="0" fontId="20" fillId="0" borderId="24" xfId="0" applyFont="1" applyBorder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/>
      <protection/>
    </xf>
    <xf numFmtId="1" fontId="12" fillId="0" borderId="17" xfId="0" applyNumberFormat="1" applyFont="1" applyFill="1" applyBorder="1" applyAlignment="1" applyProtection="1">
      <alignment horizontal="center"/>
      <protection locked="0"/>
    </xf>
    <xf numFmtId="1" fontId="12" fillId="0" borderId="21" xfId="0" applyNumberFormat="1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18" fillId="33" borderId="16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22" fillId="33" borderId="27" xfId="0" applyFont="1" applyFill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/>
      <protection hidden="1"/>
    </xf>
    <xf numFmtId="0" fontId="23" fillId="0" borderId="25" xfId="0" applyFont="1" applyBorder="1" applyAlignment="1" applyProtection="1">
      <alignment/>
      <protection hidden="1"/>
    </xf>
    <xf numFmtId="1" fontId="19" fillId="0" borderId="17" xfId="0" applyNumberFormat="1" applyFont="1" applyFill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/>
      <protection locked="0"/>
    </xf>
    <xf numFmtId="1" fontId="19" fillId="0" borderId="2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left" wrapText="1" indent="1"/>
    </xf>
    <xf numFmtId="0" fontId="28" fillId="0" borderId="29" xfId="0" applyFont="1" applyBorder="1" applyAlignment="1">
      <alignment horizontal="center"/>
    </xf>
    <xf numFmtId="49" fontId="28" fillId="0" borderId="30" xfId="0" applyNumberFormat="1" applyFont="1" applyBorder="1" applyAlignment="1">
      <alignment horizontal="center"/>
    </xf>
    <xf numFmtId="49" fontId="28" fillId="0" borderId="3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5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49" fontId="29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28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20" fontId="28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8" fillId="0" borderId="36" xfId="0" applyFont="1" applyFill="1" applyBorder="1" applyAlignment="1">
      <alignment horizontal="left" wrapText="1" indent="1"/>
    </xf>
    <xf numFmtId="0" fontId="28" fillId="0" borderId="37" xfId="0" applyFont="1" applyFill="1" applyBorder="1" applyAlignment="1">
      <alignment horizontal="left" wrapText="1" indent="1"/>
    </xf>
    <xf numFmtId="0" fontId="28" fillId="0" borderId="38" xfId="0" applyFont="1" applyBorder="1" applyAlignment="1">
      <alignment horizontal="center"/>
    </xf>
    <xf numFmtId="49" fontId="28" fillId="0" borderId="39" xfId="0" applyNumberFormat="1" applyFont="1" applyBorder="1" applyAlignment="1">
      <alignment horizontal="center"/>
    </xf>
    <xf numFmtId="49" fontId="28" fillId="0" borderId="40" xfId="0" applyNumberFormat="1" applyFont="1" applyBorder="1" applyAlignment="1">
      <alignment horizontal="center"/>
    </xf>
    <xf numFmtId="20" fontId="28" fillId="0" borderId="41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8" fillId="0" borderId="43" xfId="0" applyFont="1" applyFill="1" applyBorder="1" applyAlignment="1">
      <alignment horizontal="left" wrapText="1" indent="1"/>
    </xf>
    <xf numFmtId="0" fontId="28" fillId="0" borderId="44" xfId="0" applyFont="1" applyFill="1" applyBorder="1" applyAlignment="1">
      <alignment horizontal="left" wrapText="1" indent="1"/>
    </xf>
    <xf numFmtId="0" fontId="27" fillId="0" borderId="0" xfId="0" applyFont="1" applyAlignment="1">
      <alignment horizontal="left" inden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45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26" fillId="0" borderId="0" xfId="0" applyFont="1" applyAlignment="1">
      <alignment/>
    </xf>
    <xf numFmtId="0" fontId="30" fillId="0" borderId="48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 indent="1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indent="1"/>
    </xf>
    <xf numFmtId="0" fontId="29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20" fontId="3" fillId="0" borderId="0" xfId="0" applyNumberFormat="1" applyFont="1" applyBorder="1" applyAlignment="1">
      <alignment horizontal="center"/>
    </xf>
    <xf numFmtId="20" fontId="3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/>
    </xf>
    <xf numFmtId="0" fontId="32" fillId="0" borderId="0" xfId="60" applyFont="1">
      <alignment/>
      <protection/>
    </xf>
    <xf numFmtId="0" fontId="33" fillId="0" borderId="0" xfId="60" applyFont="1">
      <alignment/>
      <protection/>
    </xf>
    <xf numFmtId="0" fontId="33" fillId="0" borderId="0" xfId="60" applyFont="1" applyFill="1" applyBorder="1">
      <alignment/>
      <protection/>
    </xf>
    <xf numFmtId="49" fontId="29" fillId="0" borderId="0" xfId="60" applyNumberFormat="1" applyFont="1" applyFill="1" applyAlignment="1">
      <alignment horizontal="left"/>
      <protection/>
    </xf>
    <xf numFmtId="49" fontId="25" fillId="0" borderId="0" xfId="60" applyNumberFormat="1" applyFont="1" applyFill="1" applyAlignment="1">
      <alignment horizontal="right"/>
      <protection/>
    </xf>
    <xf numFmtId="0" fontId="26" fillId="0" borderId="0" xfId="60" applyFont="1" applyAlignment="1">
      <alignment horizontal="left" indent="1"/>
      <protection/>
    </xf>
    <xf numFmtId="0" fontId="26" fillId="0" borderId="0" xfId="60" applyFont="1" applyAlignment="1">
      <alignment horizontal="right"/>
      <protection/>
    </xf>
    <xf numFmtId="0" fontId="26" fillId="0" borderId="0" xfId="60" applyFont="1">
      <alignment/>
      <protection/>
    </xf>
    <xf numFmtId="0" fontId="33" fillId="0" borderId="54" xfId="60" applyFont="1" applyBorder="1">
      <alignment/>
      <protection/>
    </xf>
    <xf numFmtId="0" fontId="35" fillId="0" borderId="55" xfId="60" applyFont="1" applyBorder="1" applyAlignment="1">
      <alignment horizontal="center"/>
      <protection/>
    </xf>
    <xf numFmtId="0" fontId="33" fillId="0" borderId="56" xfId="60" applyFont="1" applyFill="1" applyBorder="1">
      <alignment/>
      <protection/>
    </xf>
    <xf numFmtId="0" fontId="35" fillId="0" borderId="55" xfId="60" applyFont="1" applyFill="1" applyBorder="1" applyAlignment="1">
      <alignment horizontal="center"/>
      <protection/>
    </xf>
    <xf numFmtId="0" fontId="36" fillId="0" borderId="57" xfId="60" applyFont="1" applyBorder="1" applyAlignment="1">
      <alignment horizontal="center"/>
      <protection/>
    </xf>
    <xf numFmtId="0" fontId="33" fillId="0" borderId="58" xfId="60" applyFont="1" applyFill="1" applyBorder="1">
      <alignment/>
      <protection/>
    </xf>
    <xf numFmtId="0" fontId="36" fillId="0" borderId="59" xfId="60" applyFont="1" applyBorder="1" applyAlignment="1">
      <alignment horizontal="center"/>
      <protection/>
    </xf>
    <xf numFmtId="0" fontId="33" fillId="0" borderId="60" xfId="60" applyFont="1" applyFill="1" applyBorder="1">
      <alignment/>
      <protection/>
    </xf>
    <xf numFmtId="0" fontId="33" fillId="0" borderId="57" xfId="60" applyFont="1" applyBorder="1" applyAlignment="1">
      <alignment horizontal="right"/>
      <protection/>
    </xf>
    <xf numFmtId="0" fontId="33" fillId="0" borderId="61" xfId="60" applyFont="1" applyBorder="1" applyAlignment="1">
      <alignment horizontal="right"/>
      <protection/>
    </xf>
    <xf numFmtId="0" fontId="33" fillId="0" borderId="62" xfId="60" applyFont="1" applyFill="1" applyBorder="1">
      <alignment/>
      <protection/>
    </xf>
    <xf numFmtId="0" fontId="26" fillId="0" borderId="0" xfId="60" applyFont="1" applyBorder="1" applyAlignment="1">
      <alignment horizontal="right"/>
      <protection/>
    </xf>
    <xf numFmtId="0" fontId="33" fillId="0" borderId="54" xfId="60" applyFont="1" applyFill="1" applyBorder="1">
      <alignment/>
      <protection/>
    </xf>
    <xf numFmtId="0" fontId="3" fillId="0" borderId="0" xfId="0" applyFont="1" applyBorder="1" applyAlignment="1">
      <alignment/>
    </xf>
    <xf numFmtId="0" fontId="27" fillId="0" borderId="0" xfId="0" applyFont="1" applyAlignment="1">
      <alignment horizontal="right" indent="1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/>
      <protection hidden="1"/>
    </xf>
    <xf numFmtId="0" fontId="37" fillId="0" borderId="15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4" fillId="0" borderId="23" xfId="0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 horizontal="center"/>
      <protection/>
    </xf>
    <xf numFmtId="0" fontId="37" fillId="0" borderId="23" xfId="0" applyFont="1" applyBorder="1" applyAlignment="1" applyProtection="1">
      <alignment/>
      <protection hidden="1"/>
    </xf>
    <xf numFmtId="0" fontId="37" fillId="0" borderId="24" xfId="0" applyFont="1" applyBorder="1" applyAlignment="1" applyProtection="1">
      <alignment/>
      <protection hidden="1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14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16" fontId="41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63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21" fillId="0" borderId="5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 indent="1"/>
      <protection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 indent="1"/>
      <protection/>
    </xf>
    <xf numFmtId="0" fontId="21" fillId="35" borderId="14" xfId="0" applyFont="1" applyFill="1" applyBorder="1" applyAlignment="1" applyProtection="1">
      <alignment horizontal="center" vertical="center"/>
      <protection hidden="1"/>
    </xf>
    <xf numFmtId="0" fontId="21" fillId="35" borderId="16" xfId="0" applyFont="1" applyFill="1" applyBorder="1" applyAlignment="1" applyProtection="1">
      <alignment horizontal="center" vertical="center"/>
      <protection hidden="1"/>
    </xf>
    <xf numFmtId="0" fontId="21" fillId="35" borderId="19" xfId="0" applyFont="1" applyFill="1" applyBorder="1" applyAlignment="1" applyProtection="1">
      <alignment horizontal="center" vertical="center"/>
      <protection hidden="1"/>
    </xf>
    <xf numFmtId="0" fontId="21" fillId="35" borderId="50" xfId="0" applyFont="1" applyFill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left" vertical="center" indent="1"/>
      <protection/>
    </xf>
    <xf numFmtId="0" fontId="21" fillId="0" borderId="27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 indent="1"/>
      <protection/>
    </xf>
    <xf numFmtId="0" fontId="21" fillId="35" borderId="27" xfId="0" applyFont="1" applyFill="1" applyBorder="1" applyAlignment="1" applyProtection="1">
      <alignment horizontal="center" vertical="center"/>
      <protection hidden="1"/>
    </xf>
    <xf numFmtId="0" fontId="12" fillId="0" borderId="74" xfId="0" applyFont="1" applyBorder="1" applyAlignment="1" applyProtection="1">
      <alignment horizontal="center" vertical="center"/>
      <protection/>
    </xf>
    <xf numFmtId="0" fontId="38" fillId="0" borderId="75" xfId="0" applyFont="1" applyBorder="1" applyAlignment="1" applyProtection="1">
      <alignment/>
      <protection hidden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0" fontId="0" fillId="0" borderId="78" xfId="0" applyBorder="1" applyAlignment="1">
      <alignment/>
    </xf>
    <xf numFmtId="0" fontId="0" fillId="0" borderId="22" xfId="0" applyBorder="1" applyAlignment="1">
      <alignment/>
    </xf>
    <xf numFmtId="0" fontId="39" fillId="0" borderId="50" xfId="0" applyFont="1" applyBorder="1" applyAlignment="1" applyProtection="1">
      <alignment horizontal="center" vertical="center"/>
      <protection hidden="1"/>
    </xf>
    <xf numFmtId="0" fontId="39" fillId="0" borderId="16" xfId="0" applyFont="1" applyBorder="1" applyAlignment="1" applyProtection="1">
      <alignment horizontal="center" vertical="center"/>
      <protection hidden="1"/>
    </xf>
    <xf numFmtId="0" fontId="38" fillId="0" borderId="79" xfId="0" applyFont="1" applyBorder="1" applyAlignment="1" applyProtection="1">
      <alignment/>
      <protection hidden="1"/>
    </xf>
    <xf numFmtId="0" fontId="0" fillId="0" borderId="24" xfId="0" applyBorder="1" applyAlignment="1">
      <alignment/>
    </xf>
    <xf numFmtId="0" fontId="39" fillId="0" borderId="14" xfId="0" applyFont="1" applyBorder="1" applyAlignment="1" applyProtection="1">
      <alignment horizontal="center" vertical="center"/>
      <protection hidden="1"/>
    </xf>
    <xf numFmtId="0" fontId="39" fillId="0" borderId="19" xfId="0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/>
    </xf>
    <xf numFmtId="0" fontId="0" fillId="0" borderId="25" xfId="0" applyBorder="1" applyAlignment="1">
      <alignment/>
    </xf>
    <xf numFmtId="0" fontId="39" fillId="0" borderId="27" xfId="0" applyFont="1" applyBorder="1" applyAlignment="1" applyProtection="1">
      <alignment horizontal="center" vertical="center"/>
      <protection hidden="1"/>
    </xf>
    <xf numFmtId="0" fontId="21" fillId="0" borderId="70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0" borderId="5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72" xfId="0" applyFont="1" applyBorder="1" applyAlignment="1" applyProtection="1">
      <alignment horizontal="center" vertical="center"/>
      <protection locked="0"/>
    </xf>
    <xf numFmtId="0" fontId="26" fillId="0" borderId="0" xfId="60" applyFont="1">
      <alignment/>
      <protection/>
    </xf>
    <xf numFmtId="0" fontId="34" fillId="0" borderId="0" xfId="60" applyFont="1">
      <alignment/>
      <protection/>
    </xf>
    <xf numFmtId="0" fontId="26" fillId="0" borderId="54" xfId="60" applyFont="1" applyBorder="1" applyAlignment="1">
      <alignment horizontal="left"/>
      <protection/>
    </xf>
    <xf numFmtId="0" fontId="26" fillId="0" borderId="54" xfId="60" applyFont="1" applyBorder="1">
      <alignment/>
      <protection/>
    </xf>
    <xf numFmtId="0" fontId="26" fillId="0" borderId="0" xfId="60" applyFont="1" applyAlignment="1">
      <alignment horizontal="left"/>
      <protection/>
    </xf>
    <xf numFmtId="0" fontId="26" fillId="0" borderId="0" xfId="60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rmaallaad 2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1</xdr:row>
      <xdr:rowOff>123825</xdr:rowOff>
    </xdr:from>
    <xdr:to>
      <xdr:col>3</xdr:col>
      <xdr:colOff>1724025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619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0</xdr:row>
      <xdr:rowOff>47625</xdr:rowOff>
    </xdr:from>
    <xdr:to>
      <xdr:col>12</xdr:col>
      <xdr:colOff>533400</xdr:colOff>
      <xdr:row>1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104775</xdr:rowOff>
    </xdr:from>
    <xdr:to>
      <xdr:col>3</xdr:col>
      <xdr:colOff>552450</xdr:colOff>
      <xdr:row>5</xdr:row>
      <xdr:rowOff>104775</xdr:rowOff>
    </xdr:to>
    <xdr:sp>
      <xdr:nvSpPr>
        <xdr:cNvPr id="1" name="Sirgkonnektor 1"/>
        <xdr:cNvSpPr>
          <a:spLocks/>
        </xdr:cNvSpPr>
      </xdr:nvSpPr>
      <xdr:spPr>
        <a:xfrm>
          <a:off x="2771775" y="1647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104775</xdr:rowOff>
    </xdr:from>
    <xdr:to>
      <xdr:col>4</xdr:col>
      <xdr:colOff>552450</xdr:colOff>
      <xdr:row>5</xdr:row>
      <xdr:rowOff>104775</xdr:rowOff>
    </xdr:to>
    <xdr:sp>
      <xdr:nvSpPr>
        <xdr:cNvPr id="2" name="Sirgkonnektor 2"/>
        <xdr:cNvSpPr>
          <a:spLocks/>
        </xdr:cNvSpPr>
      </xdr:nvSpPr>
      <xdr:spPr>
        <a:xfrm>
          <a:off x="3429000" y="1647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104775</xdr:rowOff>
    </xdr:from>
    <xdr:to>
      <xdr:col>6</xdr:col>
      <xdr:colOff>552450</xdr:colOff>
      <xdr:row>5</xdr:row>
      <xdr:rowOff>104775</xdr:rowOff>
    </xdr:to>
    <xdr:sp>
      <xdr:nvSpPr>
        <xdr:cNvPr id="3" name="Sirgkonnektor 3"/>
        <xdr:cNvSpPr>
          <a:spLocks/>
        </xdr:cNvSpPr>
      </xdr:nvSpPr>
      <xdr:spPr>
        <a:xfrm>
          <a:off x="4743450" y="1647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95250</xdr:rowOff>
    </xdr:from>
    <xdr:to>
      <xdr:col>4</xdr:col>
      <xdr:colOff>552450</xdr:colOff>
      <xdr:row>8</xdr:row>
      <xdr:rowOff>95250</xdr:rowOff>
    </xdr:to>
    <xdr:sp>
      <xdr:nvSpPr>
        <xdr:cNvPr id="4" name="Sirgkonnektor 4"/>
        <xdr:cNvSpPr>
          <a:spLocks/>
        </xdr:cNvSpPr>
      </xdr:nvSpPr>
      <xdr:spPr>
        <a:xfrm>
          <a:off x="3429000" y="2295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95250</xdr:rowOff>
    </xdr:from>
    <xdr:to>
      <xdr:col>6</xdr:col>
      <xdr:colOff>552450</xdr:colOff>
      <xdr:row>8</xdr:row>
      <xdr:rowOff>95250</xdr:rowOff>
    </xdr:to>
    <xdr:sp>
      <xdr:nvSpPr>
        <xdr:cNvPr id="5" name="Sirgkonnektor 5"/>
        <xdr:cNvSpPr>
          <a:spLocks/>
        </xdr:cNvSpPr>
      </xdr:nvSpPr>
      <xdr:spPr>
        <a:xfrm>
          <a:off x="4743450" y="2295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552450</xdr:colOff>
      <xdr:row>8</xdr:row>
      <xdr:rowOff>95250</xdr:rowOff>
    </xdr:to>
    <xdr:sp>
      <xdr:nvSpPr>
        <xdr:cNvPr id="6" name="Sirgkonnektor 6"/>
        <xdr:cNvSpPr>
          <a:spLocks/>
        </xdr:cNvSpPr>
      </xdr:nvSpPr>
      <xdr:spPr>
        <a:xfrm>
          <a:off x="2114550" y="2295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552450</xdr:colOff>
      <xdr:row>11</xdr:row>
      <xdr:rowOff>95250</xdr:rowOff>
    </xdr:to>
    <xdr:sp>
      <xdr:nvSpPr>
        <xdr:cNvPr id="7" name="Sirgkonnektor 7"/>
        <xdr:cNvSpPr>
          <a:spLocks/>
        </xdr:cNvSpPr>
      </xdr:nvSpPr>
      <xdr:spPr>
        <a:xfrm>
          <a:off x="2114550" y="2952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552450</xdr:colOff>
      <xdr:row>11</xdr:row>
      <xdr:rowOff>95250</xdr:rowOff>
    </xdr:to>
    <xdr:sp>
      <xdr:nvSpPr>
        <xdr:cNvPr id="8" name="Sirgkonnektor 8"/>
        <xdr:cNvSpPr>
          <a:spLocks/>
        </xdr:cNvSpPr>
      </xdr:nvSpPr>
      <xdr:spPr>
        <a:xfrm>
          <a:off x="2771775" y="2952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552450</xdr:colOff>
      <xdr:row>11</xdr:row>
      <xdr:rowOff>95250</xdr:rowOff>
    </xdr:to>
    <xdr:sp>
      <xdr:nvSpPr>
        <xdr:cNvPr id="9" name="Sirgkonnektor 9"/>
        <xdr:cNvSpPr>
          <a:spLocks/>
        </xdr:cNvSpPr>
      </xdr:nvSpPr>
      <xdr:spPr>
        <a:xfrm>
          <a:off x="4743450" y="2952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10" name="Sirgkonnektor 10"/>
        <xdr:cNvSpPr>
          <a:spLocks/>
        </xdr:cNvSpPr>
      </xdr:nvSpPr>
      <xdr:spPr>
        <a:xfrm>
          <a:off x="2114550" y="4267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95250</xdr:rowOff>
    </xdr:from>
    <xdr:to>
      <xdr:col>3</xdr:col>
      <xdr:colOff>552450</xdr:colOff>
      <xdr:row>17</xdr:row>
      <xdr:rowOff>95250</xdr:rowOff>
    </xdr:to>
    <xdr:sp>
      <xdr:nvSpPr>
        <xdr:cNvPr id="11" name="Sirgkonnektor 11"/>
        <xdr:cNvSpPr>
          <a:spLocks/>
        </xdr:cNvSpPr>
      </xdr:nvSpPr>
      <xdr:spPr>
        <a:xfrm>
          <a:off x="2771775" y="4267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552450</xdr:colOff>
      <xdr:row>17</xdr:row>
      <xdr:rowOff>95250</xdr:rowOff>
    </xdr:to>
    <xdr:sp>
      <xdr:nvSpPr>
        <xdr:cNvPr id="12" name="Sirgkonnektor 12"/>
        <xdr:cNvSpPr>
          <a:spLocks/>
        </xdr:cNvSpPr>
      </xdr:nvSpPr>
      <xdr:spPr>
        <a:xfrm>
          <a:off x="3429000" y="4267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95250</xdr:rowOff>
    </xdr:from>
    <xdr:to>
      <xdr:col>5</xdr:col>
      <xdr:colOff>552450</xdr:colOff>
      <xdr:row>8</xdr:row>
      <xdr:rowOff>95250</xdr:rowOff>
    </xdr:to>
    <xdr:sp>
      <xdr:nvSpPr>
        <xdr:cNvPr id="13" name="Sirgkonnektor 13"/>
        <xdr:cNvSpPr>
          <a:spLocks/>
        </xdr:cNvSpPr>
      </xdr:nvSpPr>
      <xdr:spPr>
        <a:xfrm>
          <a:off x="4086225" y="2295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104775</xdr:rowOff>
    </xdr:from>
    <xdr:to>
      <xdr:col>5</xdr:col>
      <xdr:colOff>552450</xdr:colOff>
      <xdr:row>5</xdr:row>
      <xdr:rowOff>104775</xdr:rowOff>
    </xdr:to>
    <xdr:sp>
      <xdr:nvSpPr>
        <xdr:cNvPr id="14" name="Sirgkonnektor 14"/>
        <xdr:cNvSpPr>
          <a:spLocks/>
        </xdr:cNvSpPr>
      </xdr:nvSpPr>
      <xdr:spPr>
        <a:xfrm>
          <a:off x="4086225" y="1647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15" name="Sirgkonnektor 15"/>
        <xdr:cNvSpPr>
          <a:spLocks/>
        </xdr:cNvSpPr>
      </xdr:nvSpPr>
      <xdr:spPr>
        <a:xfrm>
          <a:off x="4086225" y="2952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16" name="Sirgkonnektor 16"/>
        <xdr:cNvSpPr>
          <a:spLocks/>
        </xdr:cNvSpPr>
      </xdr:nvSpPr>
      <xdr:spPr>
        <a:xfrm>
          <a:off x="2114550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552450</xdr:colOff>
      <xdr:row>14</xdr:row>
      <xdr:rowOff>95250</xdr:rowOff>
    </xdr:to>
    <xdr:sp>
      <xdr:nvSpPr>
        <xdr:cNvPr id="17" name="Sirgkonnektor 17"/>
        <xdr:cNvSpPr>
          <a:spLocks/>
        </xdr:cNvSpPr>
      </xdr:nvSpPr>
      <xdr:spPr>
        <a:xfrm>
          <a:off x="2771775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18" name="Sirgkonnektor 18"/>
        <xdr:cNvSpPr>
          <a:spLocks/>
        </xdr:cNvSpPr>
      </xdr:nvSpPr>
      <xdr:spPr>
        <a:xfrm>
          <a:off x="3429000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19" name="Sirgkonnektor 19"/>
        <xdr:cNvSpPr>
          <a:spLocks/>
        </xdr:cNvSpPr>
      </xdr:nvSpPr>
      <xdr:spPr>
        <a:xfrm>
          <a:off x="4086225" y="4267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20" name="Sirgkonnektor 20"/>
        <xdr:cNvSpPr>
          <a:spLocks/>
        </xdr:cNvSpPr>
      </xdr:nvSpPr>
      <xdr:spPr>
        <a:xfrm>
          <a:off x="4743450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466725</xdr:colOff>
      <xdr:row>0</xdr:row>
      <xdr:rowOff>0</xdr:rowOff>
    </xdr:from>
    <xdr:to>
      <xdr:col>12</xdr:col>
      <xdr:colOff>619125</xdr:colOff>
      <xdr:row>1</xdr:row>
      <xdr:rowOff>142875</xdr:rowOff>
    </xdr:to>
    <xdr:pic>
      <xdr:nvPicPr>
        <xdr:cNvPr id="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238125</xdr:colOff>
      <xdr:row>1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382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7</xdr:col>
      <xdr:colOff>1419225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="125" zoomScaleNormal="125" zoomScalePageLayoutView="0" workbookViewId="0" topLeftCell="A13">
      <selection activeCell="H22" sqref="H22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4" width="26.421875" style="0" customWidth="1"/>
    <col min="5" max="5" width="3.7109375" style="0" customWidth="1"/>
    <col min="6" max="6" width="6.7109375" style="0" customWidth="1"/>
    <col min="7" max="7" width="3.421875" style="0" customWidth="1"/>
    <col min="8" max="8" width="6.7109375" style="0" customWidth="1"/>
  </cols>
  <sheetData>
    <row r="1" spans="1:5" ht="18.75" customHeight="1">
      <c r="A1" s="190" t="s">
        <v>15</v>
      </c>
      <c r="B1" s="190"/>
      <c r="C1" s="190"/>
      <c r="D1" s="190"/>
      <c r="E1" s="68"/>
    </row>
    <row r="2" spans="6:7" ht="12.75">
      <c r="F2" s="4"/>
      <c r="G2" s="4"/>
    </row>
    <row r="3" spans="1:8" s="2" customFormat="1" ht="15.75">
      <c r="A3" s="70" t="s">
        <v>28</v>
      </c>
      <c r="F3" s="5"/>
      <c r="G3" s="5"/>
      <c r="H3" s="69" t="s">
        <v>48</v>
      </c>
    </row>
    <row r="4" spans="1:8" s="2" customFormat="1" ht="15.75">
      <c r="A4" s="110" t="s">
        <v>44</v>
      </c>
      <c r="C4" s="158"/>
      <c r="F4" s="5"/>
      <c r="G4" s="5"/>
      <c r="H4" s="69" t="s">
        <v>49</v>
      </c>
    </row>
    <row r="5" spans="1:8" s="2" customFormat="1" ht="15.75">
      <c r="A5" s="111"/>
      <c r="F5" s="5"/>
      <c r="G5" s="5"/>
      <c r="H5" s="69"/>
    </row>
    <row r="6" spans="1:7" s="3" customFormat="1" ht="16.5" thickBot="1">
      <c r="A6" s="71" t="s">
        <v>4</v>
      </c>
      <c r="B6" s="71"/>
      <c r="C6" s="72" t="s">
        <v>29</v>
      </c>
      <c r="D6" s="73"/>
      <c r="E6" s="74"/>
      <c r="F6" s="6"/>
      <c r="G6" s="6"/>
    </row>
    <row r="7" spans="1:8" s="94" customFormat="1" ht="16.5" thickBot="1">
      <c r="A7" s="95" t="s">
        <v>0</v>
      </c>
      <c r="B7" s="96" t="s">
        <v>2</v>
      </c>
      <c r="C7" s="92" t="s">
        <v>1</v>
      </c>
      <c r="D7" s="93" t="s">
        <v>1</v>
      </c>
      <c r="F7" s="191" t="s">
        <v>10</v>
      </c>
      <c r="G7" s="192"/>
      <c r="H7" s="193"/>
    </row>
    <row r="8" spans="1:8" s="2" customFormat="1" ht="24.75" customHeight="1">
      <c r="A8" s="75">
        <v>0.5833333333333334</v>
      </c>
      <c r="B8" s="76">
        <v>1</v>
      </c>
      <c r="C8" s="79" t="s">
        <v>30</v>
      </c>
      <c r="D8" s="80" t="s">
        <v>14</v>
      </c>
      <c r="E8" s="64"/>
      <c r="F8" s="65">
        <v>10</v>
      </c>
      <c r="G8" s="66" t="s">
        <v>11</v>
      </c>
      <c r="H8" s="67" t="s">
        <v>50</v>
      </c>
    </row>
    <row r="9" spans="1:8" s="2" customFormat="1" ht="24.75" customHeight="1">
      <c r="A9" s="77">
        <f>A8+TIME(0,55,0)</f>
        <v>0.6215277777777778</v>
      </c>
      <c r="B9" s="78">
        <f>B8+1</f>
        <v>2</v>
      </c>
      <c r="C9" s="79" t="s">
        <v>20</v>
      </c>
      <c r="D9" s="80" t="s">
        <v>3</v>
      </c>
      <c r="E9" s="64"/>
      <c r="F9" s="65">
        <v>9</v>
      </c>
      <c r="G9" s="66" t="s">
        <v>11</v>
      </c>
      <c r="H9" s="67" t="s">
        <v>51</v>
      </c>
    </row>
    <row r="10" spans="1:8" s="2" customFormat="1" ht="24.75" customHeight="1">
      <c r="A10" s="77">
        <f>A9+TIME(0,55,0)</f>
        <v>0.6597222222222222</v>
      </c>
      <c r="B10" s="78">
        <f>B9+1</f>
        <v>3</v>
      </c>
      <c r="C10" s="79" t="s">
        <v>19</v>
      </c>
      <c r="D10" s="80" t="s">
        <v>30</v>
      </c>
      <c r="E10" s="64"/>
      <c r="F10" s="65">
        <v>35</v>
      </c>
      <c r="G10" s="66" t="s">
        <v>11</v>
      </c>
      <c r="H10" s="67" t="s">
        <v>52</v>
      </c>
    </row>
    <row r="11" spans="1:8" s="2" customFormat="1" ht="24.75" customHeight="1">
      <c r="A11" s="77">
        <f>A10+TIME(0,55,0)</f>
        <v>0.6979166666666666</v>
      </c>
      <c r="B11" s="78">
        <f>B10+1</f>
        <v>4</v>
      </c>
      <c r="C11" s="79" t="s">
        <v>14</v>
      </c>
      <c r="D11" s="80" t="s">
        <v>20</v>
      </c>
      <c r="E11" s="64"/>
      <c r="F11" s="65">
        <v>35</v>
      </c>
      <c r="G11" s="66" t="s">
        <v>11</v>
      </c>
      <c r="H11" s="67" t="s">
        <v>53</v>
      </c>
    </row>
    <row r="12" spans="1:8" s="2" customFormat="1" ht="24.75" customHeight="1" thickBot="1">
      <c r="A12" s="84">
        <f>A11+TIME(0,55,0)</f>
        <v>0.736111111111111</v>
      </c>
      <c r="B12" s="85">
        <f>B11+1</f>
        <v>5</v>
      </c>
      <c r="C12" s="86" t="s">
        <v>3</v>
      </c>
      <c r="D12" s="87" t="s">
        <v>19</v>
      </c>
      <c r="E12" s="64"/>
      <c r="F12" s="81">
        <v>25</v>
      </c>
      <c r="G12" s="82" t="s">
        <v>11</v>
      </c>
      <c r="H12" s="83" t="s">
        <v>54</v>
      </c>
    </row>
    <row r="13" spans="1:2" s="2" customFormat="1" ht="15">
      <c r="A13" s="112"/>
      <c r="B13" s="112"/>
    </row>
    <row r="14" s="3" customFormat="1" ht="15.75"/>
    <row r="15" s="2" customFormat="1" ht="15"/>
    <row r="16" spans="1:8" s="2" customFormat="1" ht="19.5" customHeight="1" thickBot="1">
      <c r="A16" s="71" t="s">
        <v>5</v>
      </c>
      <c r="B16" s="71"/>
      <c r="C16" s="72" t="s">
        <v>31</v>
      </c>
      <c r="D16" s="73"/>
      <c r="E16" s="74"/>
      <c r="F16" s="6"/>
      <c r="G16" s="6"/>
      <c r="H16" s="3"/>
    </row>
    <row r="17" spans="1:8" s="94" customFormat="1" ht="19.5" customHeight="1" thickBot="1">
      <c r="A17" s="91" t="s">
        <v>0</v>
      </c>
      <c r="B17" s="92" t="s">
        <v>2</v>
      </c>
      <c r="C17" s="92" t="s">
        <v>1</v>
      </c>
      <c r="D17" s="93" t="s">
        <v>1</v>
      </c>
      <c r="F17" s="191" t="s">
        <v>10</v>
      </c>
      <c r="G17" s="192"/>
      <c r="H17" s="193"/>
    </row>
    <row r="18" spans="1:8" s="2" customFormat="1" ht="24" customHeight="1">
      <c r="A18" s="75">
        <v>0.3958333333333333</v>
      </c>
      <c r="B18" s="76">
        <v>6</v>
      </c>
      <c r="C18" s="79" t="s">
        <v>20</v>
      </c>
      <c r="D18" s="80" t="s">
        <v>30</v>
      </c>
      <c r="E18" s="64"/>
      <c r="F18" s="65">
        <v>21</v>
      </c>
      <c r="G18" s="66" t="s">
        <v>11</v>
      </c>
      <c r="H18" s="67" t="s">
        <v>55</v>
      </c>
    </row>
    <row r="19" spans="1:8" s="2" customFormat="1" ht="24" customHeight="1">
      <c r="A19" s="77">
        <f>A18+TIME(0,55,0)</f>
        <v>0.43402777777777773</v>
      </c>
      <c r="B19" s="78">
        <f>B18+1</f>
        <v>7</v>
      </c>
      <c r="C19" s="79" t="s">
        <v>14</v>
      </c>
      <c r="D19" s="80" t="s">
        <v>19</v>
      </c>
      <c r="E19" s="64"/>
      <c r="F19" s="65">
        <v>28</v>
      </c>
      <c r="G19" s="66" t="s">
        <v>11</v>
      </c>
      <c r="H19" s="67" t="s">
        <v>56</v>
      </c>
    </row>
    <row r="20" spans="1:8" s="2" customFormat="1" ht="24" customHeight="1">
      <c r="A20" s="77">
        <f>A19+TIME(0,55,0)</f>
        <v>0.47222222222222215</v>
      </c>
      <c r="B20" s="78">
        <f>B19+1</f>
        <v>8</v>
      </c>
      <c r="C20" s="79" t="s">
        <v>30</v>
      </c>
      <c r="D20" s="80" t="s">
        <v>3</v>
      </c>
      <c r="E20" s="64"/>
      <c r="F20" s="65">
        <v>8</v>
      </c>
      <c r="G20" s="66" t="s">
        <v>11</v>
      </c>
      <c r="H20" s="67" t="s">
        <v>57</v>
      </c>
    </row>
    <row r="21" spans="1:11" s="2" customFormat="1" ht="24" customHeight="1">
      <c r="A21" s="77">
        <f>A20+TIME(0,55,0)</f>
        <v>0.5104166666666666</v>
      </c>
      <c r="B21" s="78">
        <f>B20+1</f>
        <v>9</v>
      </c>
      <c r="C21" s="79" t="s">
        <v>19</v>
      </c>
      <c r="D21" s="80" t="s">
        <v>20</v>
      </c>
      <c r="E21" s="64"/>
      <c r="F21" s="65">
        <v>18</v>
      </c>
      <c r="G21" s="66" t="s">
        <v>11</v>
      </c>
      <c r="H21" s="67" t="s">
        <v>58</v>
      </c>
      <c r="K21" s="189"/>
    </row>
    <row r="22" spans="1:11" ht="24" customHeight="1" thickBot="1">
      <c r="A22" s="84">
        <f>A21+TIME(0,55,0)</f>
        <v>0.548611111111111</v>
      </c>
      <c r="B22" s="85">
        <f>B21+1</f>
        <v>10</v>
      </c>
      <c r="C22" s="86" t="s">
        <v>3</v>
      </c>
      <c r="D22" s="87" t="s">
        <v>14</v>
      </c>
      <c r="E22" s="64"/>
      <c r="F22" s="81">
        <v>24</v>
      </c>
      <c r="G22" s="82" t="s">
        <v>11</v>
      </c>
      <c r="H22" s="83" t="s">
        <v>59</v>
      </c>
      <c r="K22" s="189"/>
    </row>
    <row r="23" ht="15">
      <c r="K23" s="189"/>
    </row>
    <row r="24" spans="1:11" ht="18.75">
      <c r="A24" s="113"/>
      <c r="B24" s="114"/>
      <c r="C24" s="115"/>
      <c r="K24" s="189"/>
    </row>
    <row r="25" ht="15">
      <c r="K25" s="189"/>
    </row>
  </sheetData>
  <sheetProtection/>
  <mergeCells count="3">
    <mergeCell ref="A1:D1"/>
    <mergeCell ref="F7:H7"/>
    <mergeCell ref="F17:H17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26.421875" style="0" customWidth="1"/>
    <col min="3" max="7" width="9.00390625" style="0" customWidth="1"/>
    <col min="8" max="8" width="4.421875" style="0" customWidth="1"/>
    <col min="9" max="9" width="4.57421875" style="0" customWidth="1"/>
    <col min="10" max="13" width="9.00390625" style="0" customWidth="1"/>
  </cols>
  <sheetData>
    <row r="1" spans="1:13" ht="23.25">
      <c r="A1" s="7"/>
      <c r="B1" s="89" t="s">
        <v>15</v>
      </c>
      <c r="C1" s="9"/>
      <c r="D1" s="9"/>
      <c r="E1" s="9"/>
      <c r="F1" s="9"/>
      <c r="G1" s="9"/>
      <c r="M1" s="1"/>
    </row>
    <row r="2" spans="1:12" ht="25.5" customHeight="1">
      <c r="A2" s="10"/>
      <c r="B2" s="90" t="s">
        <v>21</v>
      </c>
      <c r="C2" s="90" t="s">
        <v>44</v>
      </c>
      <c r="D2" s="8"/>
      <c r="G2" s="19"/>
      <c r="H2" s="19"/>
      <c r="J2" s="159" t="s">
        <v>48</v>
      </c>
      <c r="K2" s="88" t="s">
        <v>32</v>
      </c>
      <c r="L2" s="88"/>
    </row>
    <row r="3" spans="1:13" ht="15" thickBot="1">
      <c r="A3" s="1"/>
      <c r="E3" s="11"/>
      <c r="F3" s="11"/>
      <c r="J3" s="1"/>
      <c r="K3" s="1"/>
      <c r="L3" s="1"/>
      <c r="M3" s="1"/>
    </row>
    <row r="4" spans="1:13" ht="32.25" thickBot="1">
      <c r="A4" s="13"/>
      <c r="B4" s="17" t="s">
        <v>6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96" t="s">
        <v>12</v>
      </c>
      <c r="I4" s="197"/>
      <c r="J4" s="160" t="s">
        <v>45</v>
      </c>
      <c r="K4" s="161" t="s">
        <v>46</v>
      </c>
      <c r="L4" s="160" t="s">
        <v>47</v>
      </c>
      <c r="M4" s="16" t="s">
        <v>8</v>
      </c>
    </row>
    <row r="5" spans="1:13" ht="15.75" customHeight="1" thickTop="1">
      <c r="A5" s="198">
        <v>1</v>
      </c>
      <c r="B5" s="201" t="s">
        <v>9</v>
      </c>
      <c r="C5" s="97"/>
      <c r="D5" s="116">
        <v>2</v>
      </c>
      <c r="E5" s="102">
        <v>2</v>
      </c>
      <c r="F5" s="104">
        <v>2</v>
      </c>
      <c r="G5" s="116">
        <v>0</v>
      </c>
      <c r="H5" s="162"/>
      <c r="I5" s="163"/>
      <c r="J5" s="194">
        <f>SUM(C5:G5)</f>
        <v>6</v>
      </c>
      <c r="K5" s="213">
        <v>8</v>
      </c>
      <c r="L5" s="194">
        <f>J5+K5</f>
        <v>14</v>
      </c>
      <c r="M5" s="207">
        <v>1</v>
      </c>
    </row>
    <row r="6" spans="1:13" ht="15.75" customHeight="1">
      <c r="A6" s="199"/>
      <c r="B6" s="201"/>
      <c r="C6" s="100"/>
      <c r="D6" s="118">
        <v>51</v>
      </c>
      <c r="E6" s="119">
        <v>31</v>
      </c>
      <c r="F6" s="119">
        <v>25</v>
      </c>
      <c r="G6" s="120">
        <v>24</v>
      </c>
      <c r="H6" s="164">
        <f>SUBTOTAL(9,C6:G6)</f>
        <v>131</v>
      </c>
      <c r="I6" s="165">
        <f>SUM(H6-I7)</f>
        <v>72</v>
      </c>
      <c r="J6" s="195"/>
      <c r="K6" s="211"/>
      <c r="L6" s="195"/>
      <c r="M6" s="205"/>
    </row>
    <row r="7" spans="1:13" ht="15.75" customHeight="1">
      <c r="A7" s="200"/>
      <c r="B7" s="201"/>
      <c r="C7" s="101"/>
      <c r="D7" s="120">
        <v>8</v>
      </c>
      <c r="E7" s="121">
        <v>9</v>
      </c>
      <c r="F7" s="121">
        <v>15</v>
      </c>
      <c r="G7" s="122">
        <v>27</v>
      </c>
      <c r="H7" s="166"/>
      <c r="I7" s="167">
        <f>SUBTOTAL(9,C7:G7)</f>
        <v>59</v>
      </c>
      <c r="J7" s="195"/>
      <c r="K7" s="211"/>
      <c r="L7" s="195"/>
      <c r="M7" s="206"/>
    </row>
    <row r="8" spans="1:13" ht="15.75" customHeight="1">
      <c r="A8" s="208">
        <v>2</v>
      </c>
      <c r="B8" s="209" t="s">
        <v>24</v>
      </c>
      <c r="C8" s="117">
        <v>0</v>
      </c>
      <c r="D8" s="97"/>
      <c r="E8" s="168">
        <v>0</v>
      </c>
      <c r="F8" s="104">
        <v>0</v>
      </c>
      <c r="G8" s="104">
        <v>0</v>
      </c>
      <c r="H8" s="169"/>
      <c r="I8" s="163"/>
      <c r="J8" s="202">
        <f>SUM(C8:G8)</f>
        <v>0</v>
      </c>
      <c r="K8" s="210">
        <v>0</v>
      </c>
      <c r="L8" s="202">
        <f>J8+K8</f>
        <v>0</v>
      </c>
      <c r="M8" s="204">
        <v>5</v>
      </c>
    </row>
    <row r="9" spans="1:13" ht="15.75" customHeight="1">
      <c r="A9" s="199"/>
      <c r="B9" s="201"/>
      <c r="C9" s="124">
        <v>8</v>
      </c>
      <c r="D9" s="100"/>
      <c r="E9" s="132">
        <v>10</v>
      </c>
      <c r="F9" s="119">
        <v>9</v>
      </c>
      <c r="G9" s="119">
        <v>10</v>
      </c>
      <c r="H9" s="170">
        <f>SUBTOTAL(9,C9:G9)</f>
        <v>37</v>
      </c>
      <c r="I9" s="165">
        <f>SUM(H9-I10)</f>
        <v>-111</v>
      </c>
      <c r="J9" s="195"/>
      <c r="K9" s="211"/>
      <c r="L9" s="195"/>
      <c r="M9" s="205"/>
    </row>
    <row r="10" spans="1:13" ht="15.75" customHeight="1">
      <c r="A10" s="200"/>
      <c r="B10" s="201"/>
      <c r="C10" s="125">
        <v>51</v>
      </c>
      <c r="D10" s="101"/>
      <c r="E10" s="171">
        <v>21</v>
      </c>
      <c r="F10" s="121">
        <v>35</v>
      </c>
      <c r="G10" s="121">
        <v>41</v>
      </c>
      <c r="H10" s="172"/>
      <c r="I10" s="167">
        <f>SUBTOTAL(9,C10:G10)</f>
        <v>148</v>
      </c>
      <c r="J10" s="203"/>
      <c r="K10" s="212"/>
      <c r="L10" s="203"/>
      <c r="M10" s="206"/>
    </row>
    <row r="11" spans="1:13" ht="15.75" customHeight="1">
      <c r="A11" s="208">
        <v>3</v>
      </c>
      <c r="B11" s="209" t="s">
        <v>18</v>
      </c>
      <c r="C11" s="104">
        <v>0</v>
      </c>
      <c r="D11" s="104">
        <v>2</v>
      </c>
      <c r="E11" s="173"/>
      <c r="F11" s="103">
        <v>0</v>
      </c>
      <c r="G11" s="103">
        <v>0</v>
      </c>
      <c r="H11" s="174"/>
      <c r="I11" s="175"/>
      <c r="J11" s="202">
        <f>SUM(C11:G11)</f>
        <v>2</v>
      </c>
      <c r="K11" s="210">
        <v>2</v>
      </c>
      <c r="L11" s="202">
        <f>J11+K11</f>
        <v>4</v>
      </c>
      <c r="M11" s="204">
        <v>4</v>
      </c>
    </row>
    <row r="12" spans="1:13" ht="15.75" customHeight="1">
      <c r="A12" s="199"/>
      <c r="B12" s="201"/>
      <c r="C12" s="119">
        <v>9</v>
      </c>
      <c r="D12" s="119">
        <v>21</v>
      </c>
      <c r="E12" s="133"/>
      <c r="F12" s="119">
        <v>13</v>
      </c>
      <c r="G12" s="119">
        <v>16</v>
      </c>
      <c r="H12" s="164">
        <f>SUBTOTAL(9,C12:G12)</f>
        <v>59</v>
      </c>
      <c r="I12" s="165">
        <f>SUM(H12-I13)</f>
        <v>-35</v>
      </c>
      <c r="J12" s="195"/>
      <c r="K12" s="211"/>
      <c r="L12" s="195"/>
      <c r="M12" s="205"/>
    </row>
    <row r="13" spans="1:13" ht="15.75" customHeight="1">
      <c r="A13" s="199"/>
      <c r="B13" s="214"/>
      <c r="C13" s="119">
        <v>31</v>
      </c>
      <c r="D13" s="176">
        <v>10</v>
      </c>
      <c r="E13" s="133"/>
      <c r="F13" s="119">
        <v>18</v>
      </c>
      <c r="G13" s="119">
        <v>35</v>
      </c>
      <c r="H13" s="166"/>
      <c r="I13" s="167">
        <f>SUBTOTAL(9,C13:G13)</f>
        <v>94</v>
      </c>
      <c r="J13" s="195"/>
      <c r="K13" s="211"/>
      <c r="L13" s="203"/>
      <c r="M13" s="206"/>
    </row>
    <row r="14" spans="1:13" ht="15.75" customHeight="1">
      <c r="A14" s="208">
        <v>4</v>
      </c>
      <c r="B14" s="209" t="s">
        <v>17</v>
      </c>
      <c r="C14" s="177">
        <v>0</v>
      </c>
      <c r="D14" s="178">
        <v>2</v>
      </c>
      <c r="E14" s="178">
        <v>2</v>
      </c>
      <c r="F14" s="99"/>
      <c r="G14" s="179">
        <v>0</v>
      </c>
      <c r="H14" s="174"/>
      <c r="I14" s="175"/>
      <c r="J14" s="202">
        <f>SUM(C14:G14)</f>
        <v>4</v>
      </c>
      <c r="K14" s="210">
        <v>4</v>
      </c>
      <c r="L14" s="202">
        <f>J14+K14</f>
        <v>8</v>
      </c>
      <c r="M14" s="204">
        <v>3</v>
      </c>
    </row>
    <row r="15" spans="1:13" ht="15.75" customHeight="1">
      <c r="A15" s="199"/>
      <c r="B15" s="201"/>
      <c r="C15" s="118">
        <v>15</v>
      </c>
      <c r="D15" s="180">
        <v>35</v>
      </c>
      <c r="E15" s="180">
        <v>18</v>
      </c>
      <c r="F15" s="100"/>
      <c r="G15" s="119">
        <v>12</v>
      </c>
      <c r="H15" s="164">
        <f>SUBTOTAL(9,C15:G15)</f>
        <v>80</v>
      </c>
      <c r="I15" s="165">
        <f>SUM(H15-I16)</f>
        <v>5</v>
      </c>
      <c r="J15" s="195"/>
      <c r="K15" s="211"/>
      <c r="L15" s="195"/>
      <c r="M15" s="205"/>
    </row>
    <row r="16" spans="1:13" ht="15.75" customHeight="1">
      <c r="A16" s="200"/>
      <c r="B16" s="214"/>
      <c r="C16" s="181">
        <v>25</v>
      </c>
      <c r="D16" s="182">
        <v>9</v>
      </c>
      <c r="E16" s="182">
        <v>13</v>
      </c>
      <c r="F16" s="101"/>
      <c r="G16" s="121">
        <v>28</v>
      </c>
      <c r="H16" s="166"/>
      <c r="I16" s="167">
        <f>SUBTOTAL(9,C16:G16)</f>
        <v>75</v>
      </c>
      <c r="J16" s="203"/>
      <c r="K16" s="212"/>
      <c r="L16" s="203"/>
      <c r="M16" s="206"/>
    </row>
    <row r="17" spans="1:13" ht="15.75" customHeight="1">
      <c r="A17" s="208">
        <v>5</v>
      </c>
      <c r="B17" s="201" t="s">
        <v>13</v>
      </c>
      <c r="C17" s="116">
        <v>2</v>
      </c>
      <c r="D17" s="130">
        <v>2</v>
      </c>
      <c r="E17" s="130">
        <v>2</v>
      </c>
      <c r="F17" s="130">
        <v>2</v>
      </c>
      <c r="G17" s="98"/>
      <c r="H17" s="169"/>
      <c r="I17" s="163"/>
      <c r="J17" s="195">
        <f>SUM(C17:G17)</f>
        <v>8</v>
      </c>
      <c r="K17" s="211">
        <v>6</v>
      </c>
      <c r="L17" s="195">
        <f>J17+K17</f>
        <v>14</v>
      </c>
      <c r="M17" s="204">
        <v>2</v>
      </c>
    </row>
    <row r="18" spans="1:13" ht="15.75" customHeight="1">
      <c r="A18" s="199"/>
      <c r="B18" s="201"/>
      <c r="C18" s="118">
        <v>27</v>
      </c>
      <c r="D18" s="132">
        <v>41</v>
      </c>
      <c r="E18" s="132">
        <v>35</v>
      </c>
      <c r="F18" s="132">
        <v>28</v>
      </c>
      <c r="G18" s="100"/>
      <c r="H18" s="170">
        <f>SUBTOTAL(9,C18:G18)</f>
        <v>131</v>
      </c>
      <c r="I18" s="165">
        <f>SUM(H18-I19)</f>
        <v>69</v>
      </c>
      <c r="J18" s="195"/>
      <c r="K18" s="211"/>
      <c r="L18" s="195"/>
      <c r="M18" s="205"/>
    </row>
    <row r="19" spans="1:13" ht="15.75" customHeight="1" thickBot="1">
      <c r="A19" s="217"/>
      <c r="B19" s="218"/>
      <c r="C19" s="134">
        <v>24</v>
      </c>
      <c r="D19" s="135">
        <v>10</v>
      </c>
      <c r="E19" s="135">
        <v>16</v>
      </c>
      <c r="F19" s="135">
        <v>12</v>
      </c>
      <c r="G19" s="183"/>
      <c r="H19" s="184"/>
      <c r="I19" s="185">
        <f>SUBTOTAL(109,C19:G19)</f>
        <v>62</v>
      </c>
      <c r="J19" s="215"/>
      <c r="K19" s="219"/>
      <c r="L19" s="215"/>
      <c r="M19" s="216"/>
    </row>
    <row r="20" spans="1:13" ht="15.75">
      <c r="A20" s="12"/>
      <c r="B20" s="12"/>
      <c r="C20" s="12"/>
      <c r="D20" s="12"/>
      <c r="E20" s="12"/>
      <c r="F20" s="12"/>
      <c r="G20" s="186" t="str">
        <f>IF(H20&lt;&gt;I20,"! Väravate vahe ei ole õige. Andmete sisestus pooleli või tulemused sisestatud valesti =&gt;&gt;"," ")</f>
        <v> </v>
      </c>
      <c r="H20" s="187">
        <f>SUM(H6:H19)</f>
        <v>438</v>
      </c>
      <c r="I20" s="187">
        <f>I7+I10+I13+I19+I16</f>
        <v>438</v>
      </c>
      <c r="M20" s="12"/>
    </row>
  </sheetData>
  <sheetProtection/>
  <mergeCells count="31">
    <mergeCell ref="J17:J19"/>
    <mergeCell ref="K17:K19"/>
    <mergeCell ref="L17:L19"/>
    <mergeCell ref="M17:M19"/>
    <mergeCell ref="A14:A16"/>
    <mergeCell ref="B14:B16"/>
    <mergeCell ref="J14:J16"/>
    <mergeCell ref="K14:K16"/>
    <mergeCell ref="L14:L16"/>
    <mergeCell ref="M14:M16"/>
    <mergeCell ref="A17:A19"/>
    <mergeCell ref="B17:B19"/>
    <mergeCell ref="M11:M13"/>
    <mergeCell ref="M5:M7"/>
    <mergeCell ref="A8:A10"/>
    <mergeCell ref="B8:B10"/>
    <mergeCell ref="J8:J10"/>
    <mergeCell ref="K8:K10"/>
    <mergeCell ref="L8:L10"/>
    <mergeCell ref="M8:M10"/>
    <mergeCell ref="K5:K7"/>
    <mergeCell ref="A11:A13"/>
    <mergeCell ref="L5:L7"/>
    <mergeCell ref="H4:I4"/>
    <mergeCell ref="A5:A7"/>
    <mergeCell ref="B5:B7"/>
    <mergeCell ref="J5:J7"/>
    <mergeCell ref="L11:L13"/>
    <mergeCell ref="B11:B13"/>
    <mergeCell ref="J11:J13"/>
    <mergeCell ref="K11:K13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57421875" style="0" customWidth="1"/>
    <col min="2" max="2" width="26.421875" style="0" customWidth="1"/>
    <col min="3" max="7" width="9.8515625" style="0" customWidth="1"/>
    <col min="8" max="9" width="5.00390625" style="0" customWidth="1"/>
    <col min="10" max="13" width="9.8515625" style="0" customWidth="1"/>
  </cols>
  <sheetData>
    <row r="1" spans="1:7" ht="23.25">
      <c r="A1" s="7"/>
      <c r="B1" s="89" t="s">
        <v>15</v>
      </c>
      <c r="C1" s="9"/>
      <c r="D1" s="9"/>
      <c r="E1" s="9"/>
      <c r="F1" s="9"/>
      <c r="G1" s="9"/>
    </row>
    <row r="2" spans="1:11" ht="25.5" customHeight="1">
      <c r="A2" s="10"/>
      <c r="B2" s="90" t="s">
        <v>21</v>
      </c>
      <c r="C2" s="90" t="s">
        <v>44</v>
      </c>
      <c r="D2" s="8"/>
      <c r="G2" s="19"/>
      <c r="H2" s="19"/>
      <c r="J2" s="159" t="s">
        <v>48</v>
      </c>
      <c r="K2" s="88" t="s">
        <v>32</v>
      </c>
    </row>
    <row r="3" spans="1:13" ht="15" thickBot="1">
      <c r="A3" s="1"/>
      <c r="E3" s="11"/>
      <c r="F3" s="11"/>
      <c r="J3" s="1"/>
      <c r="K3" s="1"/>
      <c r="L3" s="1"/>
      <c r="M3" s="1"/>
    </row>
    <row r="4" spans="1:13" ht="40.5" customHeight="1" thickBot="1">
      <c r="A4" s="13"/>
      <c r="B4" s="17" t="s">
        <v>6</v>
      </c>
      <c r="C4" s="14">
        <v>1</v>
      </c>
      <c r="D4" s="14">
        <v>2</v>
      </c>
      <c r="E4" s="14">
        <v>3</v>
      </c>
      <c r="F4" s="21">
        <v>4</v>
      </c>
      <c r="G4" s="21">
        <v>5</v>
      </c>
      <c r="H4" s="220" t="s">
        <v>12</v>
      </c>
      <c r="I4" s="197"/>
      <c r="J4" s="160" t="s">
        <v>45</v>
      </c>
      <c r="K4" s="161" t="s">
        <v>46</v>
      </c>
      <c r="L4" s="160" t="s">
        <v>47</v>
      </c>
      <c r="M4" s="16" t="s">
        <v>8</v>
      </c>
    </row>
    <row r="5" spans="1:13" ht="17.25" customHeight="1" thickTop="1">
      <c r="A5" s="198">
        <v>1</v>
      </c>
      <c r="B5" s="201" t="s">
        <v>9</v>
      </c>
      <c r="C5" s="97"/>
      <c r="D5" s="116"/>
      <c r="E5" s="102"/>
      <c r="F5" s="102"/>
      <c r="G5" s="117"/>
      <c r="H5" s="221"/>
      <c r="I5" s="222"/>
      <c r="J5" s="227"/>
      <c r="K5" s="213">
        <v>8</v>
      </c>
      <c r="L5" s="227"/>
      <c r="M5" s="207"/>
    </row>
    <row r="6" spans="1:13" ht="17.25" customHeight="1">
      <c r="A6" s="199"/>
      <c r="B6" s="201"/>
      <c r="C6" s="100"/>
      <c r="D6" s="118"/>
      <c r="E6" s="119"/>
      <c r="F6" s="119"/>
      <c r="G6" s="120"/>
      <c r="H6" s="223"/>
      <c r="I6" s="224"/>
      <c r="J6" s="228"/>
      <c r="K6" s="211"/>
      <c r="L6" s="228"/>
      <c r="M6" s="205"/>
    </row>
    <row r="7" spans="1:13" ht="17.25" customHeight="1">
      <c r="A7" s="200"/>
      <c r="B7" s="201"/>
      <c r="C7" s="101"/>
      <c r="D7" s="120"/>
      <c r="E7" s="121"/>
      <c r="F7" s="121"/>
      <c r="G7" s="122"/>
      <c r="H7" s="225"/>
      <c r="I7" s="226"/>
      <c r="J7" s="228"/>
      <c r="K7" s="211"/>
      <c r="L7" s="228"/>
      <c r="M7" s="206"/>
    </row>
    <row r="8" spans="1:13" ht="17.25" customHeight="1">
      <c r="A8" s="208">
        <v>2</v>
      </c>
      <c r="B8" s="209" t="s">
        <v>24</v>
      </c>
      <c r="C8" s="117"/>
      <c r="D8" s="97"/>
      <c r="E8" s="123"/>
      <c r="F8" s="123"/>
      <c r="G8" s="117"/>
      <c r="H8" s="229"/>
      <c r="I8" s="230"/>
      <c r="J8" s="231"/>
      <c r="K8" s="210">
        <v>0</v>
      </c>
      <c r="L8" s="231"/>
      <c r="M8" s="204"/>
    </row>
    <row r="9" spans="1:13" ht="17.25" customHeight="1">
      <c r="A9" s="199"/>
      <c r="B9" s="201"/>
      <c r="C9" s="124"/>
      <c r="D9" s="100"/>
      <c r="E9" s="118"/>
      <c r="F9" s="118"/>
      <c r="G9" s="124"/>
      <c r="H9" s="223"/>
      <c r="I9" s="224"/>
      <c r="J9" s="228"/>
      <c r="K9" s="211"/>
      <c r="L9" s="228"/>
      <c r="M9" s="205"/>
    </row>
    <row r="10" spans="1:13" ht="17.25" customHeight="1">
      <c r="A10" s="200"/>
      <c r="B10" s="201"/>
      <c r="C10" s="125"/>
      <c r="D10" s="101"/>
      <c r="E10" s="118"/>
      <c r="F10" s="118"/>
      <c r="G10" s="125"/>
      <c r="H10" s="225"/>
      <c r="I10" s="226"/>
      <c r="J10" s="232"/>
      <c r="K10" s="212"/>
      <c r="L10" s="232"/>
      <c r="M10" s="206"/>
    </row>
    <row r="11" spans="1:13" ht="17.25" customHeight="1">
      <c r="A11" s="208">
        <v>3</v>
      </c>
      <c r="B11" s="209" t="s">
        <v>18</v>
      </c>
      <c r="C11" s="104"/>
      <c r="D11" s="104"/>
      <c r="E11" s="97"/>
      <c r="F11" s="123"/>
      <c r="G11" s="126"/>
      <c r="H11" s="229"/>
      <c r="I11" s="230"/>
      <c r="J11" s="231"/>
      <c r="K11" s="210">
        <v>2</v>
      </c>
      <c r="L11" s="231"/>
      <c r="M11" s="204"/>
    </row>
    <row r="12" spans="1:13" ht="17.25" customHeight="1">
      <c r="A12" s="199"/>
      <c r="B12" s="201"/>
      <c r="C12" s="119"/>
      <c r="D12" s="119"/>
      <c r="E12" s="100"/>
      <c r="F12" s="118"/>
      <c r="G12" s="127"/>
      <c r="H12" s="223"/>
      <c r="I12" s="224"/>
      <c r="J12" s="228"/>
      <c r="K12" s="211"/>
      <c r="L12" s="228"/>
      <c r="M12" s="205"/>
    </row>
    <row r="13" spans="1:13" ht="17.25" customHeight="1">
      <c r="A13" s="200"/>
      <c r="B13" s="214"/>
      <c r="C13" s="121"/>
      <c r="D13" s="128"/>
      <c r="E13" s="101"/>
      <c r="F13" s="118"/>
      <c r="G13" s="129"/>
      <c r="H13" s="225"/>
      <c r="I13" s="226"/>
      <c r="J13" s="232"/>
      <c r="K13" s="211"/>
      <c r="L13" s="232"/>
      <c r="M13" s="206"/>
    </row>
    <row r="14" spans="1:13" ht="17.25" customHeight="1">
      <c r="A14" s="208">
        <v>4</v>
      </c>
      <c r="B14" s="209" t="s">
        <v>17</v>
      </c>
      <c r="C14" s="104"/>
      <c r="D14" s="104"/>
      <c r="E14" s="104"/>
      <c r="F14" s="97"/>
      <c r="G14" s="117"/>
      <c r="H14" s="229"/>
      <c r="I14" s="230"/>
      <c r="J14" s="231"/>
      <c r="K14" s="210">
        <v>4</v>
      </c>
      <c r="L14" s="231"/>
      <c r="M14" s="204"/>
    </row>
    <row r="15" spans="1:13" ht="17.25" customHeight="1">
      <c r="A15" s="199"/>
      <c r="B15" s="201"/>
      <c r="C15" s="119"/>
      <c r="D15" s="119"/>
      <c r="E15" s="119"/>
      <c r="F15" s="100"/>
      <c r="G15" s="124"/>
      <c r="H15" s="223"/>
      <c r="I15" s="224"/>
      <c r="J15" s="228"/>
      <c r="K15" s="211"/>
      <c r="L15" s="228"/>
      <c r="M15" s="205"/>
    </row>
    <row r="16" spans="1:13" ht="17.25" customHeight="1">
      <c r="A16" s="200"/>
      <c r="B16" s="214"/>
      <c r="C16" s="121"/>
      <c r="D16" s="128"/>
      <c r="E16" s="128"/>
      <c r="F16" s="101"/>
      <c r="G16" s="124"/>
      <c r="H16" s="225"/>
      <c r="I16" s="226"/>
      <c r="J16" s="232"/>
      <c r="K16" s="212"/>
      <c r="L16" s="232"/>
      <c r="M16" s="206"/>
    </row>
    <row r="17" spans="1:13" ht="17.25" customHeight="1">
      <c r="A17" s="208">
        <v>5</v>
      </c>
      <c r="B17" s="201" t="s">
        <v>13</v>
      </c>
      <c r="C17" s="116"/>
      <c r="D17" s="130"/>
      <c r="E17" s="130"/>
      <c r="F17" s="130"/>
      <c r="G17" s="131"/>
      <c r="H17" s="229"/>
      <c r="I17" s="230"/>
      <c r="J17" s="231"/>
      <c r="K17" s="211">
        <v>6</v>
      </c>
      <c r="L17" s="231"/>
      <c r="M17" s="204"/>
    </row>
    <row r="18" spans="1:13" ht="17.25" customHeight="1">
      <c r="A18" s="199"/>
      <c r="B18" s="201"/>
      <c r="C18" s="118"/>
      <c r="D18" s="132"/>
      <c r="E18" s="132"/>
      <c r="F18" s="132"/>
      <c r="G18" s="133"/>
      <c r="H18" s="223"/>
      <c r="I18" s="224"/>
      <c r="J18" s="228"/>
      <c r="K18" s="211"/>
      <c r="L18" s="228"/>
      <c r="M18" s="205"/>
    </row>
    <row r="19" spans="1:13" ht="17.25" customHeight="1" thickBot="1">
      <c r="A19" s="217"/>
      <c r="B19" s="218"/>
      <c r="C19" s="134"/>
      <c r="D19" s="135"/>
      <c r="E19" s="135"/>
      <c r="F19" s="135"/>
      <c r="G19" s="136"/>
      <c r="H19" s="233"/>
      <c r="I19" s="234"/>
      <c r="J19" s="235"/>
      <c r="K19" s="219"/>
      <c r="L19" s="235"/>
      <c r="M19" s="216"/>
    </row>
    <row r="20" spans="1:13" ht="15.75">
      <c r="A20" s="12"/>
      <c r="B20" s="12"/>
      <c r="C20" s="12"/>
      <c r="D20" s="12"/>
      <c r="E20" s="12"/>
      <c r="F20" s="12"/>
      <c r="G20" s="186" t="str">
        <f>IF(H20&lt;&gt;I20,"! Väravate vahe ei ole õige. Andmete sisestus pooleli või tulemused sisestatud valesti =&gt;&gt;"," ")</f>
        <v> </v>
      </c>
      <c r="H20" s="188"/>
      <c r="I20" s="188"/>
      <c r="M20" s="12"/>
    </row>
  </sheetData>
  <sheetProtection/>
  <mergeCells count="36">
    <mergeCell ref="L17:L19"/>
    <mergeCell ref="L14:L16"/>
    <mergeCell ref="M14:M16"/>
    <mergeCell ref="A11:A13"/>
    <mergeCell ref="B11:B13"/>
    <mergeCell ref="M17:M19"/>
    <mergeCell ref="A17:A19"/>
    <mergeCell ref="B17:B19"/>
    <mergeCell ref="H17:I19"/>
    <mergeCell ref="J17:J19"/>
    <mergeCell ref="K17:K19"/>
    <mergeCell ref="H11:I13"/>
    <mergeCell ref="J11:J13"/>
    <mergeCell ref="K11:K13"/>
    <mergeCell ref="L11:L13"/>
    <mergeCell ref="M11:M13"/>
    <mergeCell ref="A14:A16"/>
    <mergeCell ref="B14:B16"/>
    <mergeCell ref="H14:I16"/>
    <mergeCell ref="J14:J16"/>
    <mergeCell ref="K14:K16"/>
    <mergeCell ref="M5:M7"/>
    <mergeCell ref="A8:A10"/>
    <mergeCell ref="B8:B10"/>
    <mergeCell ref="H8:I10"/>
    <mergeCell ref="J8:J10"/>
    <mergeCell ref="K8:K10"/>
    <mergeCell ref="L8:L10"/>
    <mergeCell ref="M8:M10"/>
    <mergeCell ref="J5:J7"/>
    <mergeCell ref="K5:K7"/>
    <mergeCell ref="H4:I4"/>
    <mergeCell ref="A5:A7"/>
    <mergeCell ref="B5:B7"/>
    <mergeCell ref="H5:I7"/>
    <mergeCell ref="L5:L7"/>
  </mergeCells>
  <printOptions horizontalCentered="1" verticalCentered="1"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7" width="9.00390625" style="0" customWidth="1"/>
    <col min="8" max="8" width="4.421875" style="0" customWidth="1"/>
    <col min="9" max="9" width="4.57421875" style="0" customWidth="1"/>
    <col min="10" max="11" width="9.00390625" style="0" customWidth="1"/>
  </cols>
  <sheetData>
    <row r="1" spans="1:11" ht="23.25">
      <c r="A1" s="7"/>
      <c r="B1" s="89" t="s">
        <v>15</v>
      </c>
      <c r="C1" s="9"/>
      <c r="D1" s="9"/>
      <c r="E1" s="9"/>
      <c r="F1" s="9"/>
      <c r="G1" s="9"/>
      <c r="K1" s="1"/>
    </row>
    <row r="2" spans="1:10" ht="25.5" customHeight="1">
      <c r="A2" s="10"/>
      <c r="B2" s="90" t="s">
        <v>21</v>
      </c>
      <c r="C2" s="106" t="s">
        <v>16</v>
      </c>
      <c r="D2" s="8"/>
      <c r="G2" s="19"/>
      <c r="H2" s="107"/>
      <c r="I2" s="108" t="s">
        <v>22</v>
      </c>
      <c r="J2" s="109" t="s">
        <v>23</v>
      </c>
    </row>
    <row r="3" spans="1:11" ht="15" thickBot="1">
      <c r="A3" s="1"/>
      <c r="E3" s="11"/>
      <c r="F3" s="11"/>
      <c r="J3" s="1"/>
      <c r="K3" s="1"/>
    </row>
    <row r="4" spans="1:11" ht="25.5" customHeight="1" thickBot="1">
      <c r="A4" s="13"/>
      <c r="B4" s="17" t="s">
        <v>6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96" t="s">
        <v>12</v>
      </c>
      <c r="I4" s="197"/>
      <c r="J4" s="15" t="s">
        <v>7</v>
      </c>
      <c r="K4" s="16" t="s">
        <v>8</v>
      </c>
    </row>
    <row r="5" spans="1:11" ht="15.75" customHeight="1" thickTop="1">
      <c r="A5" s="198">
        <v>1</v>
      </c>
      <c r="B5" s="201" t="s">
        <v>9</v>
      </c>
      <c r="C5" s="22"/>
      <c r="D5" s="23">
        <v>2</v>
      </c>
      <c r="E5" s="24">
        <v>2</v>
      </c>
      <c r="F5" s="25">
        <v>2</v>
      </c>
      <c r="G5" s="23">
        <v>2</v>
      </c>
      <c r="H5" s="26"/>
      <c r="I5" s="27"/>
      <c r="J5" s="245">
        <f>SUM(C5:G5)</f>
        <v>8</v>
      </c>
      <c r="K5" s="236" t="s">
        <v>25</v>
      </c>
    </row>
    <row r="6" spans="1:11" ht="15.75" customHeight="1">
      <c r="A6" s="199"/>
      <c r="B6" s="201"/>
      <c r="C6" s="28"/>
      <c r="D6" s="29">
        <v>39</v>
      </c>
      <c r="E6" s="30">
        <v>27</v>
      </c>
      <c r="F6" s="30">
        <v>16</v>
      </c>
      <c r="G6" s="31">
        <v>25</v>
      </c>
      <c r="H6" s="32">
        <f>SUBTOTAL(9,C6:G6)</f>
        <v>107</v>
      </c>
      <c r="I6" s="33">
        <f>SUM(H6-I7)</f>
        <v>67</v>
      </c>
      <c r="J6" s="240"/>
      <c r="K6" s="237"/>
    </row>
    <row r="7" spans="1:11" ht="15.75" customHeight="1">
      <c r="A7" s="200"/>
      <c r="B7" s="201"/>
      <c r="C7" s="34"/>
      <c r="D7" s="31">
        <v>4</v>
      </c>
      <c r="E7" s="35">
        <v>10</v>
      </c>
      <c r="F7" s="35">
        <v>10</v>
      </c>
      <c r="G7" s="36">
        <v>16</v>
      </c>
      <c r="H7" s="37"/>
      <c r="I7" s="38">
        <f>SUBTOTAL(9,C7:G7)</f>
        <v>40</v>
      </c>
      <c r="J7" s="240"/>
      <c r="K7" s="238"/>
    </row>
    <row r="8" spans="1:11" ht="15.75" customHeight="1">
      <c r="A8" s="208">
        <v>2</v>
      </c>
      <c r="B8" s="209" t="s">
        <v>24</v>
      </c>
      <c r="C8" s="39">
        <v>0</v>
      </c>
      <c r="D8" s="22"/>
      <c r="E8" s="40">
        <v>0</v>
      </c>
      <c r="F8" s="25">
        <v>0</v>
      </c>
      <c r="G8" s="25">
        <v>0</v>
      </c>
      <c r="H8" s="41"/>
      <c r="I8" s="27"/>
      <c r="J8" s="239">
        <f>SUM(C8:G8)</f>
        <v>0</v>
      </c>
      <c r="K8" s="242">
        <v>5</v>
      </c>
    </row>
    <row r="9" spans="1:11" ht="15.75" customHeight="1">
      <c r="A9" s="199"/>
      <c r="B9" s="201"/>
      <c r="C9" s="42">
        <v>4</v>
      </c>
      <c r="D9" s="28"/>
      <c r="E9" s="43">
        <v>10</v>
      </c>
      <c r="F9" s="30">
        <v>9</v>
      </c>
      <c r="G9" s="30">
        <v>6</v>
      </c>
      <c r="H9" s="44">
        <f>SUBTOTAL(9,C9:G9)</f>
        <v>29</v>
      </c>
      <c r="I9" s="33">
        <f>SUM(H9-I10)</f>
        <v>-87</v>
      </c>
      <c r="J9" s="240"/>
      <c r="K9" s="243"/>
    </row>
    <row r="10" spans="1:11" ht="15.75" customHeight="1">
      <c r="A10" s="200"/>
      <c r="B10" s="201"/>
      <c r="C10" s="45">
        <v>39</v>
      </c>
      <c r="D10" s="34"/>
      <c r="E10" s="46">
        <v>22</v>
      </c>
      <c r="F10" s="35">
        <v>22</v>
      </c>
      <c r="G10" s="35">
        <v>33</v>
      </c>
      <c r="H10" s="47"/>
      <c r="I10" s="38">
        <f>SUBTOTAL(9,C10:G10)</f>
        <v>116</v>
      </c>
      <c r="J10" s="241"/>
      <c r="K10" s="244"/>
    </row>
    <row r="11" spans="1:11" ht="15.75" customHeight="1">
      <c r="A11" s="208">
        <v>3</v>
      </c>
      <c r="B11" s="209" t="s">
        <v>18</v>
      </c>
      <c r="C11" s="39">
        <v>0</v>
      </c>
      <c r="D11" s="61">
        <v>2</v>
      </c>
      <c r="E11" s="48"/>
      <c r="F11" s="25">
        <v>0</v>
      </c>
      <c r="G11" s="24">
        <v>0</v>
      </c>
      <c r="H11" s="49"/>
      <c r="I11" s="50"/>
      <c r="J11" s="239">
        <f>SUM(C11:G11)</f>
        <v>2</v>
      </c>
      <c r="K11" s="242">
        <v>4</v>
      </c>
    </row>
    <row r="12" spans="1:11" ht="15.75" customHeight="1">
      <c r="A12" s="199"/>
      <c r="B12" s="201"/>
      <c r="C12" s="42">
        <v>10</v>
      </c>
      <c r="D12" s="52">
        <v>22</v>
      </c>
      <c r="E12" s="51"/>
      <c r="F12" s="30">
        <v>14</v>
      </c>
      <c r="G12" s="30">
        <v>14</v>
      </c>
      <c r="H12" s="32">
        <f>SUBTOTAL(9,C12:G12)</f>
        <v>60</v>
      </c>
      <c r="I12" s="33">
        <f>SUM(H12-I13)</f>
        <v>-23</v>
      </c>
      <c r="J12" s="240"/>
      <c r="K12" s="243"/>
    </row>
    <row r="13" spans="1:11" ht="15.75" customHeight="1">
      <c r="A13" s="199"/>
      <c r="B13" s="214"/>
      <c r="C13" s="45">
        <v>27</v>
      </c>
      <c r="D13" s="52">
        <v>10</v>
      </c>
      <c r="E13" s="51"/>
      <c r="F13" s="35">
        <v>21</v>
      </c>
      <c r="G13" s="30">
        <v>25</v>
      </c>
      <c r="H13" s="37"/>
      <c r="I13" s="38">
        <f>SUBTOTAL(9,C13:G13)</f>
        <v>83</v>
      </c>
      <c r="J13" s="240"/>
      <c r="K13" s="244"/>
    </row>
    <row r="14" spans="1:11" ht="15.75" customHeight="1">
      <c r="A14" s="208">
        <v>4</v>
      </c>
      <c r="B14" s="209" t="s">
        <v>17</v>
      </c>
      <c r="C14" s="62">
        <v>0</v>
      </c>
      <c r="D14" s="63">
        <v>2</v>
      </c>
      <c r="E14" s="63">
        <v>2</v>
      </c>
      <c r="F14" s="22"/>
      <c r="G14" s="25">
        <v>0</v>
      </c>
      <c r="H14" s="49"/>
      <c r="I14" s="50"/>
      <c r="J14" s="239">
        <f>SUM(C14:G14)</f>
        <v>4</v>
      </c>
      <c r="K14" s="242" t="s">
        <v>26</v>
      </c>
    </row>
    <row r="15" spans="1:11" ht="15.75" customHeight="1">
      <c r="A15" s="199"/>
      <c r="B15" s="201"/>
      <c r="C15" s="29">
        <v>10</v>
      </c>
      <c r="D15" s="52">
        <v>22</v>
      </c>
      <c r="E15" s="52">
        <v>21</v>
      </c>
      <c r="F15" s="28"/>
      <c r="G15" s="30">
        <v>14</v>
      </c>
      <c r="H15" s="32">
        <f>SUBTOTAL(9,C15:G15)</f>
        <v>67</v>
      </c>
      <c r="I15" s="33">
        <f>SUM(H15-I16)</f>
        <v>-1</v>
      </c>
      <c r="J15" s="240"/>
      <c r="K15" s="243"/>
    </row>
    <row r="16" spans="1:11" ht="15.75" customHeight="1">
      <c r="A16" s="199"/>
      <c r="B16" s="214"/>
      <c r="C16" s="105">
        <v>16</v>
      </c>
      <c r="D16" s="53">
        <v>9</v>
      </c>
      <c r="E16" s="53">
        <v>14</v>
      </c>
      <c r="F16" s="34"/>
      <c r="G16" s="35">
        <v>29</v>
      </c>
      <c r="H16" s="37"/>
      <c r="I16" s="38">
        <f>SUBTOTAL(9,C16:G16)</f>
        <v>68</v>
      </c>
      <c r="J16" s="241"/>
      <c r="K16" s="244"/>
    </row>
    <row r="17" spans="1:11" ht="15.75" customHeight="1">
      <c r="A17" s="208">
        <v>5</v>
      </c>
      <c r="B17" s="201" t="s">
        <v>13</v>
      </c>
      <c r="C17" s="23">
        <v>0</v>
      </c>
      <c r="D17" s="54">
        <v>2</v>
      </c>
      <c r="E17" s="54">
        <v>2</v>
      </c>
      <c r="F17" s="54">
        <v>2</v>
      </c>
      <c r="G17" s="55"/>
      <c r="H17" s="41"/>
      <c r="I17" s="27"/>
      <c r="J17" s="240">
        <f>SUM(C17:G17)</f>
        <v>6</v>
      </c>
      <c r="K17" s="242" t="s">
        <v>27</v>
      </c>
    </row>
    <row r="18" spans="1:11" ht="15.75" customHeight="1">
      <c r="A18" s="199"/>
      <c r="B18" s="201"/>
      <c r="C18" s="29">
        <v>16</v>
      </c>
      <c r="D18" s="43">
        <v>33</v>
      </c>
      <c r="E18" s="43">
        <v>25</v>
      </c>
      <c r="F18" s="43">
        <v>29</v>
      </c>
      <c r="G18" s="28"/>
      <c r="H18" s="44">
        <f>SUBTOTAL(9,C18:G18)</f>
        <v>103</v>
      </c>
      <c r="I18" s="33">
        <f>SUM(H18-I19)</f>
        <v>44</v>
      </c>
      <c r="J18" s="240"/>
      <c r="K18" s="243"/>
    </row>
    <row r="19" spans="1:11" ht="15.75" customHeight="1" thickBot="1">
      <c r="A19" s="217"/>
      <c r="B19" s="218"/>
      <c r="C19" s="56">
        <v>25</v>
      </c>
      <c r="D19" s="57">
        <v>6</v>
      </c>
      <c r="E19" s="57">
        <v>14</v>
      </c>
      <c r="F19" s="57">
        <v>14</v>
      </c>
      <c r="G19" s="58"/>
      <c r="H19" s="59"/>
      <c r="I19" s="60">
        <f>SUBTOTAL(109,C19:G19)</f>
        <v>59</v>
      </c>
      <c r="J19" s="246"/>
      <c r="K19" s="247"/>
    </row>
    <row r="20" spans="1:11" ht="15.75">
      <c r="A20" s="12"/>
      <c r="B20" s="12"/>
      <c r="C20" s="12"/>
      <c r="D20" s="12"/>
      <c r="E20" s="12"/>
      <c r="F20" s="12"/>
      <c r="G20" s="18" t="str">
        <f>IF(H20&lt;&gt;I20,"! Väravate vahe ei ole õige. Andmete sisestus pooleli või tulemused sisestatud valesti =&gt;&gt;"," ")</f>
        <v> </v>
      </c>
      <c r="H20" s="20">
        <f>SUM(H6:H19)</f>
        <v>366</v>
      </c>
      <c r="I20" s="20">
        <f>I7+I10+I13+I19+I16</f>
        <v>366</v>
      </c>
      <c r="K20" s="12"/>
    </row>
  </sheetData>
  <sheetProtection/>
  <mergeCells count="21">
    <mergeCell ref="A17:A19"/>
    <mergeCell ref="B17:B19"/>
    <mergeCell ref="J17:J19"/>
    <mergeCell ref="K17:K19"/>
    <mergeCell ref="A14:A16"/>
    <mergeCell ref="B14:B16"/>
    <mergeCell ref="J14:J16"/>
    <mergeCell ref="K14:K16"/>
    <mergeCell ref="A11:A13"/>
    <mergeCell ref="B11:B13"/>
    <mergeCell ref="J11:J13"/>
    <mergeCell ref="K11:K13"/>
    <mergeCell ref="K5:K7"/>
    <mergeCell ref="A8:A10"/>
    <mergeCell ref="B8:B10"/>
    <mergeCell ref="J8:J10"/>
    <mergeCell ref="K8:K10"/>
    <mergeCell ref="H4:I4"/>
    <mergeCell ref="A5:A7"/>
    <mergeCell ref="B5:B7"/>
    <mergeCell ref="J5:J7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7.140625" style="138" customWidth="1"/>
    <col min="2" max="2" width="22.8515625" style="138" customWidth="1"/>
    <col min="3" max="3" width="1.1484375" style="139" customWidth="1"/>
    <col min="4" max="4" width="7.8515625" style="138" customWidth="1"/>
    <col min="5" max="5" width="21.7109375" style="138" customWidth="1"/>
    <col min="6" max="6" width="1.1484375" style="139" customWidth="1"/>
    <col min="7" max="7" width="8.57421875" style="138" customWidth="1"/>
    <col min="8" max="8" width="21.7109375" style="138" customWidth="1"/>
    <col min="9" max="16384" width="9.140625" style="138" customWidth="1"/>
  </cols>
  <sheetData>
    <row r="1" ht="18.75">
      <c r="A1" s="137" t="s">
        <v>15</v>
      </c>
    </row>
    <row r="2" spans="1:8" ht="18.75">
      <c r="A2" s="137" t="s">
        <v>43</v>
      </c>
      <c r="D2" s="140"/>
      <c r="G2" s="141" t="s">
        <v>22</v>
      </c>
      <c r="H2" s="142" t="s">
        <v>23</v>
      </c>
    </row>
    <row r="3" spans="7:8" ht="15.75">
      <c r="G3" s="141" t="s">
        <v>48</v>
      </c>
      <c r="H3" s="142" t="s">
        <v>32</v>
      </c>
    </row>
    <row r="4" spans="1:3" ht="15.75">
      <c r="A4" s="249" t="s">
        <v>33</v>
      </c>
      <c r="B4" s="249"/>
      <c r="C4" s="249"/>
    </row>
    <row r="5" spans="1:5" ht="15.75">
      <c r="A5" s="143" t="s">
        <v>34</v>
      </c>
      <c r="B5" s="248" t="s">
        <v>117</v>
      </c>
      <c r="C5" s="248"/>
      <c r="D5" s="138" t="s">
        <v>60</v>
      </c>
      <c r="E5" s="138" t="s">
        <v>61</v>
      </c>
    </row>
    <row r="6" spans="1:5" ht="15.75">
      <c r="A6" s="143" t="s">
        <v>35</v>
      </c>
      <c r="B6" s="248" t="s">
        <v>118</v>
      </c>
      <c r="C6" s="248"/>
      <c r="D6" s="138" t="s">
        <v>62</v>
      </c>
      <c r="E6" s="138" t="s">
        <v>63</v>
      </c>
    </row>
    <row r="7" spans="1:5" ht="15.75">
      <c r="A7" s="143" t="s">
        <v>36</v>
      </c>
      <c r="B7" s="248" t="s">
        <v>119</v>
      </c>
      <c r="C7" s="248"/>
      <c r="D7" s="138" t="s">
        <v>62</v>
      </c>
      <c r="E7" s="138" t="s">
        <v>64</v>
      </c>
    </row>
    <row r="8" spans="1:5" ht="15.75">
      <c r="A8" s="143" t="s">
        <v>37</v>
      </c>
      <c r="B8" s="248" t="s">
        <v>120</v>
      </c>
      <c r="C8" s="248"/>
      <c r="D8" s="138" t="s">
        <v>62</v>
      </c>
      <c r="E8" s="138" t="s">
        <v>65</v>
      </c>
    </row>
    <row r="9" spans="1:5" ht="15.75">
      <c r="A9" s="143" t="s">
        <v>38</v>
      </c>
      <c r="B9" s="248" t="s">
        <v>121</v>
      </c>
      <c r="C9" s="248"/>
      <c r="D9" s="138" t="s">
        <v>60</v>
      </c>
      <c r="E9" s="138" t="s">
        <v>96</v>
      </c>
    </row>
    <row r="10" spans="1:8" ht="13.5" thickBot="1">
      <c r="A10" s="145"/>
      <c r="B10" s="145"/>
      <c r="D10" s="145"/>
      <c r="E10" s="145"/>
      <c r="G10" s="145"/>
      <c r="H10" s="145"/>
    </row>
    <row r="11" spans="1:8" ht="21.75" thickTop="1">
      <c r="A11" s="146" t="s">
        <v>25</v>
      </c>
      <c r="B11" s="147" t="s">
        <v>3</v>
      </c>
      <c r="D11" s="146" t="s">
        <v>27</v>
      </c>
      <c r="E11" s="147" t="s">
        <v>14</v>
      </c>
      <c r="G11" s="148" t="s">
        <v>26</v>
      </c>
      <c r="H11" s="147" t="s">
        <v>19</v>
      </c>
    </row>
    <row r="12" spans="1:8" ht="15">
      <c r="A12" s="149">
        <v>1</v>
      </c>
      <c r="B12" s="150" t="s">
        <v>66</v>
      </c>
      <c r="D12" s="149">
        <v>1</v>
      </c>
      <c r="E12" s="150" t="s">
        <v>80</v>
      </c>
      <c r="G12" s="149">
        <v>1</v>
      </c>
      <c r="H12" s="150" t="s">
        <v>98</v>
      </c>
    </row>
    <row r="13" spans="1:8" ht="15">
      <c r="A13" s="149">
        <v>2</v>
      </c>
      <c r="B13" s="150" t="s">
        <v>67</v>
      </c>
      <c r="D13" s="149">
        <v>2</v>
      </c>
      <c r="E13" s="150" t="s">
        <v>81</v>
      </c>
      <c r="G13" s="149">
        <v>2</v>
      </c>
      <c r="H13" s="150" t="s">
        <v>99</v>
      </c>
    </row>
    <row r="14" spans="1:8" ht="15">
      <c r="A14" s="149">
        <v>3</v>
      </c>
      <c r="B14" s="150" t="s">
        <v>68</v>
      </c>
      <c r="D14" s="149">
        <v>3</v>
      </c>
      <c r="E14" s="150" t="s">
        <v>82</v>
      </c>
      <c r="G14" s="149">
        <v>3</v>
      </c>
      <c r="H14" s="150" t="s">
        <v>100</v>
      </c>
    </row>
    <row r="15" spans="1:8" ht="15">
      <c r="A15" s="149">
        <v>4</v>
      </c>
      <c r="B15" s="150" t="s">
        <v>69</v>
      </c>
      <c r="D15" s="149">
        <v>4</v>
      </c>
      <c r="E15" s="150" t="s">
        <v>83</v>
      </c>
      <c r="G15" s="149">
        <v>4</v>
      </c>
      <c r="H15" s="150" t="s">
        <v>109</v>
      </c>
    </row>
    <row r="16" spans="1:8" ht="15">
      <c r="A16" s="149">
        <v>5</v>
      </c>
      <c r="B16" s="150" t="s">
        <v>70</v>
      </c>
      <c r="D16" s="149">
        <v>5</v>
      </c>
      <c r="E16" s="150" t="s">
        <v>84</v>
      </c>
      <c r="G16" s="149">
        <v>5</v>
      </c>
      <c r="H16" s="150" t="s">
        <v>110</v>
      </c>
    </row>
    <row r="17" spans="1:8" ht="15">
      <c r="A17" s="149">
        <v>6</v>
      </c>
      <c r="B17" s="150" t="s">
        <v>71</v>
      </c>
      <c r="D17" s="149">
        <v>6</v>
      </c>
      <c r="E17" s="150" t="s">
        <v>85</v>
      </c>
      <c r="G17" s="149">
        <v>6</v>
      </c>
      <c r="H17" s="150" t="s">
        <v>101</v>
      </c>
    </row>
    <row r="18" spans="1:8" ht="15">
      <c r="A18" s="149">
        <v>7</v>
      </c>
      <c r="B18" s="150" t="s">
        <v>72</v>
      </c>
      <c r="D18" s="149">
        <v>7</v>
      </c>
      <c r="E18" s="150" t="s">
        <v>86</v>
      </c>
      <c r="G18" s="149">
        <v>7</v>
      </c>
      <c r="H18" s="150" t="s">
        <v>102</v>
      </c>
    </row>
    <row r="19" spans="1:8" ht="15">
      <c r="A19" s="149">
        <v>8</v>
      </c>
      <c r="B19" s="150" t="s">
        <v>73</v>
      </c>
      <c r="D19" s="149">
        <v>8</v>
      </c>
      <c r="E19" s="150" t="s">
        <v>87</v>
      </c>
      <c r="G19" s="149">
        <v>8</v>
      </c>
      <c r="H19" s="150" t="s">
        <v>103</v>
      </c>
    </row>
    <row r="20" spans="1:8" ht="15">
      <c r="A20" s="149">
        <v>9</v>
      </c>
      <c r="B20" s="150" t="s">
        <v>74</v>
      </c>
      <c r="D20" s="149">
        <v>9</v>
      </c>
      <c r="E20" s="150" t="s">
        <v>88</v>
      </c>
      <c r="G20" s="149">
        <v>9</v>
      </c>
      <c r="H20" s="150" t="s">
        <v>104</v>
      </c>
    </row>
    <row r="21" spans="1:8" ht="15">
      <c r="A21" s="149">
        <v>10</v>
      </c>
      <c r="B21" s="150" t="s">
        <v>75</v>
      </c>
      <c r="D21" s="149">
        <v>10</v>
      </c>
      <c r="E21" s="150" t="s">
        <v>89</v>
      </c>
      <c r="G21" s="149">
        <v>10</v>
      </c>
      <c r="H21" s="150" t="s">
        <v>105</v>
      </c>
    </row>
    <row r="22" spans="1:8" ht="15">
      <c r="A22" s="149">
        <v>11</v>
      </c>
      <c r="B22" s="150" t="s">
        <v>76</v>
      </c>
      <c r="D22" s="149">
        <v>11</v>
      </c>
      <c r="E22" s="150" t="s">
        <v>90</v>
      </c>
      <c r="G22" s="149">
        <v>11</v>
      </c>
      <c r="H22" s="150" t="s">
        <v>106</v>
      </c>
    </row>
    <row r="23" spans="1:8" ht="15">
      <c r="A23" s="149">
        <v>12</v>
      </c>
      <c r="B23" s="150" t="s">
        <v>77</v>
      </c>
      <c r="D23" s="149">
        <v>12</v>
      </c>
      <c r="E23" s="150" t="s">
        <v>91</v>
      </c>
      <c r="G23" s="149">
        <v>12</v>
      </c>
      <c r="H23" s="150" t="s">
        <v>107</v>
      </c>
    </row>
    <row r="24" spans="1:8" ht="15">
      <c r="A24" s="149">
        <v>13</v>
      </c>
      <c r="B24" s="150" t="s">
        <v>78</v>
      </c>
      <c r="D24" s="149">
        <v>13</v>
      </c>
      <c r="E24" s="150" t="s">
        <v>92</v>
      </c>
      <c r="G24" s="149">
        <v>13</v>
      </c>
      <c r="H24" s="150" t="s">
        <v>108</v>
      </c>
    </row>
    <row r="25" spans="1:8" ht="15">
      <c r="A25" s="151">
        <v>14</v>
      </c>
      <c r="B25" s="152" t="s">
        <v>79</v>
      </c>
      <c r="D25" s="151">
        <v>14</v>
      </c>
      <c r="E25" s="152" t="s">
        <v>93</v>
      </c>
      <c r="G25" s="151">
        <v>14</v>
      </c>
      <c r="H25" s="152" t="s">
        <v>111</v>
      </c>
    </row>
    <row r="26" spans="1:8" ht="12.75">
      <c r="A26" s="153" t="s">
        <v>39</v>
      </c>
      <c r="B26" s="150" t="s">
        <v>61</v>
      </c>
      <c r="D26" s="153" t="s">
        <v>39</v>
      </c>
      <c r="E26" s="150" t="s">
        <v>94</v>
      </c>
      <c r="G26" s="153" t="s">
        <v>39</v>
      </c>
      <c r="H26" s="150" t="s">
        <v>112</v>
      </c>
    </row>
    <row r="27" spans="1:8" ht="13.5" thickBot="1">
      <c r="A27" s="154" t="s">
        <v>39</v>
      </c>
      <c r="B27" s="155"/>
      <c r="D27" s="154" t="s">
        <v>39</v>
      </c>
      <c r="E27" s="155" t="s">
        <v>95</v>
      </c>
      <c r="G27" s="154" t="s">
        <v>39</v>
      </c>
      <c r="H27" s="155" t="s">
        <v>113</v>
      </c>
    </row>
    <row r="28" ht="13.5" thickTop="1"/>
    <row r="29" spans="1:2" ht="15.75">
      <c r="A29" s="144" t="s">
        <v>40</v>
      </c>
      <c r="B29" s="144"/>
    </row>
    <row r="30" spans="1:5" ht="15.75">
      <c r="A30" s="143" t="s">
        <v>34</v>
      </c>
      <c r="B30" s="252" t="s">
        <v>3</v>
      </c>
      <c r="C30" s="252"/>
      <c r="D30" s="248" t="s">
        <v>73</v>
      </c>
      <c r="E30" s="248"/>
    </row>
    <row r="31" spans="1:5" ht="15.75">
      <c r="A31" s="143" t="s">
        <v>35</v>
      </c>
      <c r="B31" s="252" t="s">
        <v>14</v>
      </c>
      <c r="C31" s="252"/>
      <c r="D31" s="248" t="s">
        <v>84</v>
      </c>
      <c r="E31" s="248"/>
    </row>
    <row r="32" spans="1:5" ht="15.75">
      <c r="A32" s="143" t="s">
        <v>36</v>
      </c>
      <c r="B32" s="252" t="s">
        <v>19</v>
      </c>
      <c r="C32" s="252"/>
      <c r="D32" s="248" t="s">
        <v>102</v>
      </c>
      <c r="E32" s="248"/>
    </row>
    <row r="33" spans="1:5" ht="15.75">
      <c r="A33" s="143" t="s">
        <v>37</v>
      </c>
      <c r="B33" s="252" t="s">
        <v>20</v>
      </c>
      <c r="C33" s="252"/>
      <c r="D33" s="248" t="s">
        <v>97</v>
      </c>
      <c r="E33" s="248"/>
    </row>
    <row r="34" spans="1:5" ht="15.75">
      <c r="A34" s="156" t="s">
        <v>38</v>
      </c>
      <c r="B34" s="252" t="s">
        <v>30</v>
      </c>
      <c r="C34" s="252"/>
      <c r="D34" s="248" t="s">
        <v>114</v>
      </c>
      <c r="E34" s="248"/>
    </row>
    <row r="35" spans="1:8" ht="16.5" thickBot="1">
      <c r="A35" s="145"/>
      <c r="B35" s="250"/>
      <c r="C35" s="250"/>
      <c r="D35" s="251"/>
      <c r="E35" s="251"/>
      <c r="F35" s="157"/>
      <c r="G35" s="145"/>
      <c r="H35" s="145"/>
    </row>
    <row r="36" ht="13.5" thickTop="1"/>
    <row r="37" spans="1:8" s="144" customFormat="1" ht="15.75">
      <c r="A37" s="144" t="s">
        <v>41</v>
      </c>
      <c r="C37" s="253" t="s">
        <v>115</v>
      </c>
      <c r="D37" s="253"/>
      <c r="E37" s="253"/>
      <c r="F37" s="253"/>
      <c r="G37" s="253"/>
      <c r="H37" s="253"/>
    </row>
    <row r="38" spans="1:8" s="144" customFormat="1" ht="15.75">
      <c r="A38" s="144" t="s">
        <v>42</v>
      </c>
      <c r="C38" s="253" t="s">
        <v>116</v>
      </c>
      <c r="D38" s="253"/>
      <c r="E38" s="253"/>
      <c r="F38" s="253"/>
      <c r="G38" s="253"/>
      <c r="H38" s="253"/>
    </row>
    <row r="39" spans="1:8" ht="13.5" thickBot="1">
      <c r="A39" s="145"/>
      <c r="B39" s="145"/>
      <c r="C39" s="157"/>
      <c r="D39" s="145"/>
      <c r="E39" s="145"/>
      <c r="F39" s="157"/>
      <c r="G39" s="145"/>
      <c r="H39" s="145"/>
    </row>
    <row r="40" ht="13.5" thickTop="1"/>
  </sheetData>
  <sheetProtection/>
  <mergeCells count="22">
    <mergeCell ref="B34:C34"/>
    <mergeCell ref="D34:E34"/>
    <mergeCell ref="C37:F37"/>
    <mergeCell ref="G37:H37"/>
    <mergeCell ref="C38:F38"/>
    <mergeCell ref="G38:H38"/>
    <mergeCell ref="B35:C35"/>
    <mergeCell ref="D35:E35"/>
    <mergeCell ref="B30:C30"/>
    <mergeCell ref="D30:E30"/>
    <mergeCell ref="B31:C31"/>
    <mergeCell ref="D31:E31"/>
    <mergeCell ref="B32:C32"/>
    <mergeCell ref="D32:E32"/>
    <mergeCell ref="B33:C33"/>
    <mergeCell ref="D33:E33"/>
    <mergeCell ref="B8:C8"/>
    <mergeCell ref="B9:C9"/>
    <mergeCell ref="A4:C4"/>
    <mergeCell ref="B5:C5"/>
    <mergeCell ref="B6:C6"/>
    <mergeCell ref="B7:C7"/>
  </mergeCells>
  <printOptions/>
  <pageMargins left="0.75" right="0.18" top="0.64" bottom="0.4" header="0.37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2010-04-06T06:31:02Z</cp:lastPrinted>
  <dcterms:created xsi:type="dcterms:W3CDTF">2003-10-17T15:08:06Z</dcterms:created>
  <dcterms:modified xsi:type="dcterms:W3CDTF">2010-04-22T11:27:18Z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